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4\TORNEOS DE LA FEDERACION\08 - VGGC y CG - Mayores - 25 y 26-05-2024\"/>
    </mc:Choice>
  </mc:AlternateContent>
  <xr:revisionPtr revIDLastSave="0" documentId="13_ncr:1_{4207F44B-01CC-4B2B-871B-695F084F9A0A}" xr6:coauthVersionLast="47" xr6:coauthVersionMax="47" xr10:uidLastSave="{00000000-0000-0000-0000-000000000000}"/>
  <bookViews>
    <workbookView xWindow="-120" yWindow="-120" windowWidth="20730" windowHeight="11040" tabRatio="833" xr2:uid="{00000000-000D-0000-FFFF-FFFF00000000}"/>
  </bookViews>
  <sheets>
    <sheet name="CAB Hasta 9,9" sheetId="1" r:id="rId1"/>
    <sheet name="CAB 10-16,9" sheetId="64" r:id="rId2"/>
    <sheet name="CAB 17-24,9" sheetId="58656" r:id="rId3"/>
    <sheet name="CAB 25 Al Max" sheetId="111" r:id="rId4"/>
    <sheet name="DAM" sheetId="110" r:id="rId5"/>
    <sheet name="SIN VENTAJA DAMAS Y CABALLEROS" sheetId="101" r:id="rId6"/>
    <sheet name="TODOS NETO" sheetId="58663" state="hidden" r:id="rId7"/>
    <sheet name="HORARIOS SABADO" sheetId="58665" r:id="rId8"/>
    <sheet name="HORARIOS DOMINGO" sheetId="58664" r:id="rId9"/>
    <sheet name="CUADRO DE GANADORES" sheetId="58659" r:id="rId10"/>
  </sheets>
  <calcPr calcId="191029"/>
  <fileRecoveryPr autoRecover="0"/>
</workbook>
</file>

<file path=xl/calcChain.xml><?xml version="1.0" encoding="utf-8"?>
<calcChain xmlns="http://schemas.openxmlformats.org/spreadsheetml/2006/main">
  <c r="G110" i="101" l="1"/>
  <c r="G90" i="101"/>
  <c r="G104" i="101"/>
  <c r="G62" i="101"/>
  <c r="G60" i="101"/>
  <c r="G87" i="101"/>
  <c r="G55" i="101"/>
  <c r="G81" i="101"/>
  <c r="G70" i="101"/>
  <c r="G52" i="101"/>
  <c r="G50" i="101"/>
  <c r="G66" i="101"/>
  <c r="G79" i="101"/>
  <c r="G85" i="101"/>
  <c r="G53" i="101"/>
  <c r="G44" i="101"/>
  <c r="G43" i="101"/>
  <c r="G34" i="101"/>
  <c r="G78" i="101"/>
  <c r="G72" i="101"/>
  <c r="G38" i="101"/>
  <c r="G56" i="101"/>
  <c r="G75" i="101"/>
  <c r="G58" i="101"/>
  <c r="G69" i="101"/>
  <c r="G46" i="101"/>
  <c r="G26" i="101"/>
  <c r="G45" i="101"/>
  <c r="G49" i="101"/>
  <c r="G77" i="101"/>
  <c r="G48" i="101"/>
  <c r="G57" i="101"/>
  <c r="G47" i="101"/>
  <c r="G22" i="101"/>
  <c r="G68" i="101"/>
  <c r="G54" i="101"/>
  <c r="G63" i="101"/>
  <c r="G51" i="101"/>
  <c r="G27" i="101"/>
  <c r="G24" i="101"/>
  <c r="G20" i="101"/>
  <c r="G30" i="101"/>
  <c r="G33" i="101"/>
  <c r="G37" i="101"/>
  <c r="G35" i="101"/>
  <c r="G17" i="101"/>
  <c r="G16" i="101"/>
  <c r="G15" i="101"/>
  <c r="G41" i="101"/>
  <c r="G32" i="101"/>
  <c r="G29" i="101"/>
  <c r="G28" i="101"/>
  <c r="G40" i="101"/>
  <c r="G31" i="101"/>
  <c r="G25" i="101"/>
  <c r="G23" i="101"/>
  <c r="G14" i="101"/>
  <c r="G19" i="101"/>
  <c r="G18" i="101"/>
  <c r="G13" i="101"/>
  <c r="G21" i="101"/>
  <c r="G156" i="101"/>
  <c r="G160" i="101"/>
  <c r="G157" i="101"/>
  <c r="G153" i="101"/>
  <c r="G162" i="101"/>
  <c r="G159" i="101"/>
  <c r="G155" i="101"/>
  <c r="G154" i="101"/>
  <c r="G158" i="101"/>
  <c r="G152" i="101"/>
  <c r="G50" i="1"/>
  <c r="H50" i="1" s="1"/>
  <c r="G20" i="110"/>
  <c r="H20" i="110" s="1"/>
  <c r="G71" i="1" l="1"/>
  <c r="H71" i="1" s="1"/>
  <c r="G44" i="1"/>
  <c r="H44" i="1" s="1"/>
  <c r="G37" i="1"/>
  <c r="H37" i="1" s="1"/>
  <c r="G73" i="1"/>
  <c r="H73" i="1" s="1"/>
  <c r="G39" i="1"/>
  <c r="H39" i="1" s="1"/>
  <c r="G60" i="1"/>
  <c r="H60" i="1" s="1"/>
  <c r="G51" i="1"/>
  <c r="H51" i="1" s="1"/>
  <c r="G36" i="1"/>
  <c r="H36" i="1" s="1"/>
  <c r="G49" i="1"/>
  <c r="H49" i="1" s="1"/>
  <c r="G38" i="1"/>
  <c r="H38" i="1" s="1"/>
  <c r="G25" i="1"/>
  <c r="H25" i="1" s="1"/>
  <c r="G55" i="1"/>
  <c r="H55" i="1" s="1"/>
  <c r="G21" i="1"/>
  <c r="H21" i="1" s="1"/>
  <c r="G61" i="1"/>
  <c r="H61" i="1" s="1"/>
  <c r="G42" i="1"/>
  <c r="H42" i="1" s="1"/>
  <c r="G54" i="1"/>
  <c r="H54" i="1" s="1"/>
  <c r="G68" i="1"/>
  <c r="H68" i="1" s="1"/>
  <c r="G29" i="1"/>
  <c r="H29" i="1" s="1"/>
  <c r="G24" i="1"/>
  <c r="H24" i="1" s="1"/>
  <c r="G66" i="1"/>
  <c r="H66" i="1" s="1"/>
  <c r="G13" i="1"/>
  <c r="H13" i="1" s="1"/>
  <c r="G20" i="1"/>
  <c r="H20" i="1" s="1"/>
  <c r="G30" i="1"/>
  <c r="H30" i="1" s="1"/>
  <c r="G22" i="1"/>
  <c r="H22" i="1" s="1"/>
  <c r="G52" i="1"/>
  <c r="H52" i="1" s="1"/>
  <c r="G23" i="1"/>
  <c r="H23" i="1" s="1"/>
  <c r="G45" i="1"/>
  <c r="H45" i="1" s="1"/>
  <c r="G31" i="1"/>
  <c r="H31" i="1" s="1"/>
  <c r="G43" i="1"/>
  <c r="H43" i="1" s="1"/>
  <c r="G41" i="1"/>
  <c r="H41" i="1" s="1"/>
  <c r="G72" i="1"/>
  <c r="H72" i="1" s="1"/>
  <c r="G46" i="1"/>
  <c r="H46" i="1" s="1"/>
  <c r="G32" i="1"/>
  <c r="H32" i="1" s="1"/>
  <c r="G62" i="1"/>
  <c r="H62" i="1" s="1"/>
  <c r="G65" i="1"/>
  <c r="H65" i="1" s="1"/>
  <c r="G19" i="1"/>
  <c r="H19" i="1" s="1"/>
  <c r="G48" i="1"/>
  <c r="H48" i="1" s="1"/>
  <c r="G59" i="1"/>
  <c r="H59" i="1" s="1"/>
  <c r="G35" i="1"/>
  <c r="H35" i="1" s="1"/>
  <c r="G53" i="1"/>
  <c r="H53" i="1" s="1"/>
  <c r="G18" i="1"/>
  <c r="H18" i="1" s="1"/>
  <c r="G69" i="1"/>
  <c r="H69" i="1" s="1"/>
  <c r="G58" i="1"/>
  <c r="H58" i="1" s="1"/>
  <c r="G67" i="1"/>
  <c r="H67" i="1" s="1"/>
  <c r="G64" i="1"/>
  <c r="H64" i="1" s="1"/>
  <c r="G57" i="1"/>
  <c r="H57" i="1" s="1"/>
  <c r="G70" i="1"/>
  <c r="H70" i="1" s="1"/>
  <c r="G63" i="1"/>
  <c r="H63" i="1" s="1"/>
  <c r="G15" i="1"/>
  <c r="H15" i="1" s="1"/>
  <c r="G34" i="1"/>
  <c r="H34" i="1" s="1"/>
  <c r="G16" i="1"/>
  <c r="H16" i="1" s="1"/>
  <c r="G14" i="1"/>
  <c r="H14" i="1" s="1"/>
  <c r="G47" i="1"/>
  <c r="H47" i="1" s="1"/>
  <c r="G56" i="1"/>
  <c r="H56" i="1" s="1"/>
  <c r="G33" i="1"/>
  <c r="H33" i="1" s="1"/>
  <c r="G28" i="1"/>
  <c r="H28" i="1" s="1"/>
  <c r="G27" i="1"/>
  <c r="H27" i="1" s="1"/>
  <c r="G26" i="1"/>
  <c r="H26" i="1" s="1"/>
  <c r="G17" i="1"/>
  <c r="H17" i="1" s="1"/>
  <c r="F48" i="58664" l="1"/>
  <c r="F31" i="58664"/>
  <c r="F30" i="58664"/>
  <c r="F28" i="58664"/>
  <c r="F27" i="58664"/>
  <c r="F26" i="58664"/>
  <c r="F25" i="58664"/>
  <c r="F24" i="58664"/>
  <c r="F23" i="58664"/>
  <c r="F22" i="58664"/>
  <c r="F20" i="58664"/>
  <c r="G172" i="101" l="1"/>
  <c r="G174" i="101"/>
  <c r="G175" i="101"/>
  <c r="G170" i="101"/>
  <c r="G168" i="101"/>
  <c r="G173" i="101"/>
  <c r="G176" i="101"/>
  <c r="G166" i="101"/>
  <c r="G165" i="101"/>
  <c r="G161" i="101"/>
  <c r="G171" i="101"/>
  <c r="G163" i="101"/>
  <c r="G169" i="101"/>
  <c r="G167" i="101"/>
  <c r="G164" i="101"/>
  <c r="K176" i="101"/>
  <c r="K175" i="101"/>
  <c r="K174" i="101"/>
  <c r="K173" i="101"/>
  <c r="K172" i="101"/>
  <c r="K171" i="101"/>
  <c r="K170" i="101"/>
  <c r="K169" i="101"/>
  <c r="K168" i="101"/>
  <c r="K167" i="101"/>
  <c r="K166" i="101"/>
  <c r="K165" i="101"/>
  <c r="K164" i="101"/>
  <c r="K163" i="101"/>
  <c r="K162" i="101"/>
  <c r="K161" i="101"/>
  <c r="K160" i="101"/>
  <c r="K159" i="101"/>
  <c r="K158" i="101"/>
  <c r="K157" i="101"/>
  <c r="K156" i="101"/>
  <c r="K155" i="101"/>
  <c r="K154" i="101"/>
  <c r="K148" i="101"/>
  <c r="K147" i="101"/>
  <c r="K146" i="101"/>
  <c r="K145" i="101"/>
  <c r="K144" i="101"/>
  <c r="K143" i="101"/>
  <c r="K142" i="101"/>
  <c r="K141" i="101"/>
  <c r="K140" i="101"/>
  <c r="K139" i="101"/>
  <c r="K138" i="101"/>
  <c r="K137" i="101"/>
  <c r="K136" i="101"/>
  <c r="K135" i="101"/>
  <c r="K134" i="101"/>
  <c r="K133" i="101"/>
  <c r="K132" i="101"/>
  <c r="K131" i="101"/>
  <c r="K130" i="101"/>
  <c r="K129" i="101"/>
  <c r="K128" i="101"/>
  <c r="K127" i="101"/>
  <c r="K126" i="101"/>
  <c r="K125" i="101"/>
  <c r="K124" i="101"/>
  <c r="K123" i="101"/>
  <c r="K122" i="101"/>
  <c r="K121" i="101"/>
  <c r="K120" i="101"/>
  <c r="K119" i="101"/>
  <c r="K118" i="101"/>
  <c r="K117" i="101"/>
  <c r="K116" i="101"/>
  <c r="K115" i="101"/>
  <c r="K114" i="101"/>
  <c r="K113" i="101"/>
  <c r="K112" i="101"/>
  <c r="K111" i="101"/>
  <c r="K110" i="101"/>
  <c r="K109" i="101"/>
  <c r="K108" i="101"/>
  <c r="K107" i="101"/>
  <c r="K106" i="101"/>
  <c r="K105" i="101"/>
  <c r="K104" i="101"/>
  <c r="K103" i="101"/>
  <c r="K102" i="101"/>
  <c r="K101" i="101"/>
  <c r="K100" i="101"/>
  <c r="K99" i="101"/>
  <c r="K98" i="101"/>
  <c r="K97" i="101"/>
  <c r="K96" i="101"/>
  <c r="K95" i="101"/>
  <c r="K94" i="101"/>
  <c r="K93" i="101"/>
  <c r="K92" i="101"/>
  <c r="K91" i="101"/>
  <c r="K90" i="101"/>
  <c r="K89" i="101"/>
  <c r="K88" i="101"/>
  <c r="K87" i="101"/>
  <c r="K86" i="101"/>
  <c r="K85" i="101"/>
  <c r="K84" i="101"/>
  <c r="K83" i="101"/>
  <c r="K82" i="101"/>
  <c r="K81" i="101"/>
  <c r="K80" i="101"/>
  <c r="K79" i="101"/>
  <c r="K78" i="101"/>
  <c r="K77" i="101"/>
  <c r="K76" i="101"/>
  <c r="K75" i="101"/>
  <c r="K74" i="101"/>
  <c r="K73" i="101"/>
  <c r="K72" i="101"/>
  <c r="K71" i="101"/>
  <c r="K70" i="101"/>
  <c r="K69" i="101"/>
  <c r="K68" i="101"/>
  <c r="K67" i="101"/>
  <c r="K66" i="101"/>
  <c r="K65" i="101"/>
  <c r="K64" i="101"/>
  <c r="K63" i="101"/>
  <c r="K62" i="101"/>
  <c r="K61" i="101"/>
  <c r="K60" i="101"/>
  <c r="K59" i="101"/>
  <c r="K58" i="101"/>
  <c r="K57" i="101"/>
  <c r="K56" i="101"/>
  <c r="K55" i="101"/>
  <c r="K54" i="101"/>
  <c r="K53" i="101"/>
  <c r="K52" i="101"/>
  <c r="K51" i="101"/>
  <c r="K50" i="101"/>
  <c r="K49" i="101"/>
  <c r="K48" i="101"/>
  <c r="K47" i="101"/>
  <c r="K46" i="101"/>
  <c r="K45" i="101"/>
  <c r="K44" i="101"/>
  <c r="K43" i="101"/>
  <c r="K42" i="101"/>
  <c r="K41" i="101"/>
  <c r="K40" i="101"/>
  <c r="K39" i="101"/>
  <c r="K38" i="101"/>
  <c r="K37" i="101"/>
  <c r="K36" i="101"/>
  <c r="K35" i="101"/>
  <c r="K34" i="101"/>
  <c r="K33" i="101"/>
  <c r="K32" i="101"/>
  <c r="K31" i="101"/>
  <c r="K30" i="101"/>
  <c r="K29" i="101"/>
  <c r="K28" i="101"/>
  <c r="K27" i="101"/>
  <c r="K26" i="101"/>
  <c r="K25" i="101"/>
  <c r="K24" i="101"/>
  <c r="K23" i="101"/>
  <c r="K22" i="101"/>
  <c r="K21" i="101"/>
  <c r="K20" i="101"/>
  <c r="K19" i="101"/>
  <c r="K18" i="101"/>
  <c r="K17" i="101"/>
  <c r="K16" i="101"/>
  <c r="K15" i="101"/>
  <c r="K14" i="101"/>
  <c r="G148" i="101"/>
  <c r="G147" i="101"/>
  <c r="G146" i="101"/>
  <c r="G145" i="101"/>
  <c r="G144" i="101"/>
  <c r="G140" i="101"/>
  <c r="G141" i="101"/>
  <c r="G135" i="101"/>
  <c r="G123" i="101"/>
  <c r="G131" i="101"/>
  <c r="G142" i="101"/>
  <c r="G143" i="101"/>
  <c r="G133" i="101"/>
  <c r="G139" i="101"/>
  <c r="G136" i="101"/>
  <c r="G127" i="101"/>
  <c r="G138" i="101"/>
  <c r="G134" i="101"/>
  <c r="G129" i="101"/>
  <c r="G120" i="101"/>
  <c r="G132" i="101"/>
  <c r="G137" i="101"/>
  <c r="G113" i="101"/>
  <c r="G119" i="101"/>
  <c r="G124" i="101"/>
  <c r="G121" i="101"/>
  <c r="G114" i="101"/>
  <c r="G125" i="101"/>
  <c r="G117" i="101"/>
  <c r="G126" i="101"/>
  <c r="G130" i="101"/>
  <c r="G128" i="101"/>
  <c r="G107" i="101"/>
  <c r="G106" i="101"/>
  <c r="G116" i="101"/>
  <c r="G111" i="101"/>
  <c r="G109" i="101"/>
  <c r="G108" i="101"/>
  <c r="G118" i="101"/>
  <c r="G122" i="101"/>
  <c r="G112" i="101"/>
  <c r="G115" i="101"/>
  <c r="G100" i="101"/>
  <c r="G97" i="101"/>
  <c r="G93" i="101"/>
  <c r="G101" i="101"/>
  <c r="G102" i="101"/>
  <c r="G91" i="101"/>
  <c r="G88" i="101"/>
  <c r="G103" i="101"/>
  <c r="G105" i="101"/>
  <c r="G99" i="101"/>
  <c r="G89" i="101"/>
  <c r="G98" i="101"/>
  <c r="G80" i="101"/>
  <c r="G96" i="101"/>
  <c r="G84" i="101"/>
  <c r="G95" i="101"/>
  <c r="G92" i="101"/>
  <c r="G76" i="101"/>
  <c r="G83" i="101"/>
  <c r="G94" i="101"/>
  <c r="G64" i="101"/>
  <c r="G82" i="101"/>
  <c r="G65" i="101"/>
  <c r="G86" i="101"/>
  <c r="G73" i="101"/>
  <c r="G67" i="101"/>
  <c r="G61" i="101"/>
  <c r="G42" i="101"/>
  <c r="G39" i="101"/>
  <c r="G74" i="101"/>
  <c r="G71" i="101"/>
  <c r="G59" i="101"/>
  <c r="G36" i="101"/>
  <c r="K18" i="111"/>
  <c r="K19" i="111"/>
  <c r="K20" i="111"/>
  <c r="K21" i="111"/>
  <c r="K22" i="111"/>
  <c r="K33" i="64"/>
  <c r="K34" i="64"/>
  <c r="K35" i="64"/>
  <c r="K36" i="64"/>
  <c r="K37" i="64"/>
  <c r="K38" i="64"/>
  <c r="K39" i="64"/>
  <c r="K40" i="64"/>
  <c r="K41" i="64"/>
  <c r="K42" i="64"/>
  <c r="K43" i="64"/>
  <c r="K44" i="64"/>
  <c r="K45" i="64"/>
  <c r="K46" i="64"/>
  <c r="K47" i="64"/>
  <c r="K48" i="64"/>
  <c r="K49" i="64"/>
  <c r="F62" i="58664"/>
  <c r="F61" i="58664"/>
  <c r="F60" i="58664"/>
  <c r="F58" i="58664"/>
  <c r="F56" i="58664"/>
  <c r="F55" i="58664"/>
  <c r="F54" i="58664"/>
  <c r="F53" i="58664"/>
  <c r="F52" i="58664"/>
  <c r="F51" i="58664"/>
  <c r="F50" i="58664"/>
  <c r="F45" i="58664"/>
  <c r="F44" i="58664"/>
  <c r="F43" i="58664"/>
  <c r="F42" i="58664"/>
  <c r="F41" i="58664"/>
  <c r="F40" i="58664"/>
  <c r="F19" i="58664"/>
  <c r="F18" i="58664"/>
  <c r="F17" i="58664"/>
  <c r="F16" i="58664"/>
  <c r="F15" i="58664"/>
  <c r="F14" i="58664"/>
  <c r="F13" i="58664"/>
  <c r="F12" i="58664"/>
  <c r="F11" i="58664"/>
  <c r="F10" i="58664"/>
  <c r="F9" i="58664"/>
  <c r="F8" i="58664"/>
  <c r="G21" i="58659"/>
  <c r="F21" i="58659"/>
  <c r="E21" i="58659"/>
  <c r="D21" i="58659"/>
  <c r="C21" i="58659"/>
  <c r="B21" i="58659"/>
  <c r="G20" i="58659"/>
  <c r="F20" i="58659"/>
  <c r="E20" i="58659"/>
  <c r="D20" i="58659"/>
  <c r="C20" i="58659"/>
  <c r="B20" i="58659"/>
  <c r="A18" i="58659"/>
  <c r="G11" i="58659"/>
  <c r="F11" i="58659"/>
  <c r="H11" i="58659" s="1"/>
  <c r="E11" i="58659"/>
  <c r="D11" i="58659"/>
  <c r="C11" i="58659"/>
  <c r="B11" i="58659"/>
  <c r="G10" i="58659"/>
  <c r="F10" i="58659"/>
  <c r="E10" i="58659"/>
  <c r="D10" i="58659"/>
  <c r="C10" i="58659"/>
  <c r="B10" i="58659"/>
  <c r="G63" i="58664" l="1"/>
  <c r="G31" i="58664"/>
  <c r="H21" i="58659"/>
  <c r="I21" i="58659" s="1"/>
  <c r="H20" i="58659"/>
  <c r="I20" i="58659" s="1"/>
  <c r="F68" i="58665"/>
  <c r="F67" i="58665"/>
  <c r="F66" i="58665"/>
  <c r="F65" i="58665"/>
  <c r="F64" i="58665"/>
  <c r="F63" i="58665"/>
  <c r="F62" i="58665"/>
  <c r="F61" i="58665"/>
  <c r="F60" i="58665"/>
  <c r="F59" i="58665"/>
  <c r="F58" i="58665"/>
  <c r="F57" i="58665"/>
  <c r="F56" i="58665"/>
  <c r="F55" i="58665"/>
  <c r="F54" i="58665"/>
  <c r="F53" i="58665"/>
  <c r="F52" i="58665"/>
  <c r="F51" i="58665"/>
  <c r="F50" i="58665"/>
  <c r="F49" i="58665"/>
  <c r="F48" i="58665"/>
  <c r="F47" i="58665"/>
  <c r="F46" i="58665"/>
  <c r="F44" i="58665"/>
  <c r="F43" i="58665"/>
  <c r="F42" i="58665"/>
  <c r="F41" i="58665"/>
  <c r="G68" i="58665" s="1"/>
  <c r="F32" i="58665"/>
  <c r="F31" i="58665"/>
  <c r="F30" i="58665"/>
  <c r="F29" i="58665"/>
  <c r="F28" i="58665"/>
  <c r="F26" i="58665"/>
  <c r="F25" i="58665"/>
  <c r="F24" i="58665"/>
  <c r="F23" i="58665"/>
  <c r="F22" i="58665"/>
  <c r="F21" i="58665"/>
  <c r="F20" i="58665"/>
  <c r="F19" i="58665"/>
  <c r="F18" i="58665"/>
  <c r="F17" i="58665"/>
  <c r="F16" i="58665"/>
  <c r="F15" i="58665"/>
  <c r="F14" i="58665"/>
  <c r="F13" i="58665"/>
  <c r="F12" i="58665"/>
  <c r="F11" i="58665"/>
  <c r="F10" i="58665"/>
  <c r="F9" i="58665"/>
  <c r="F8" i="58665"/>
  <c r="G32" i="58665" s="1"/>
  <c r="K40" i="110" l="1"/>
  <c r="K39" i="110"/>
  <c r="K38" i="110"/>
  <c r="K37" i="110"/>
  <c r="K36" i="110"/>
  <c r="K35" i="110"/>
  <c r="K34" i="110"/>
  <c r="K33" i="110"/>
  <c r="K32" i="110"/>
  <c r="K31" i="110"/>
  <c r="K30" i="110"/>
  <c r="K29" i="110"/>
  <c r="K28" i="110"/>
  <c r="K27" i="110"/>
  <c r="K26" i="110"/>
  <c r="K153" i="101"/>
  <c r="K152" i="101"/>
  <c r="G34" i="110"/>
  <c r="H34" i="110" s="1"/>
  <c r="G30" i="110"/>
  <c r="H30" i="110" s="1"/>
  <c r="G27" i="110"/>
  <c r="H27" i="110" s="1"/>
  <c r="G35" i="110"/>
  <c r="H35" i="110" s="1"/>
  <c r="G28" i="110"/>
  <c r="H28" i="110" s="1"/>
  <c r="G38" i="110"/>
  <c r="H38" i="110" s="1"/>
  <c r="G39" i="110"/>
  <c r="H39" i="110" s="1"/>
  <c r="G26" i="110"/>
  <c r="H26" i="110" s="1"/>
  <c r="G40" i="110"/>
  <c r="H40" i="110" s="1"/>
  <c r="G37" i="110"/>
  <c r="H37" i="110" s="1"/>
  <c r="G32" i="110"/>
  <c r="H32" i="110" s="1"/>
  <c r="G36" i="110"/>
  <c r="H36" i="110" s="1"/>
  <c r="G33" i="110"/>
  <c r="H33" i="110" s="1"/>
  <c r="G29" i="110"/>
  <c r="H29" i="110" s="1"/>
  <c r="G31" i="110"/>
  <c r="H31" i="110" s="1"/>
  <c r="G18" i="110"/>
  <c r="H18" i="110" s="1"/>
  <c r="G14" i="110"/>
  <c r="H14" i="110" s="1"/>
  <c r="G17" i="110"/>
  <c r="H17" i="110" s="1"/>
  <c r="G21" i="110"/>
  <c r="H21" i="110" s="1"/>
  <c r="G16" i="110"/>
  <c r="H16" i="110" s="1"/>
  <c r="G15" i="110"/>
  <c r="H15" i="110" s="1"/>
  <c r="G13" i="110"/>
  <c r="H13" i="110" s="1"/>
  <c r="G22" i="110"/>
  <c r="H22" i="110" s="1"/>
  <c r="G19" i="110"/>
  <c r="H19" i="110" s="1"/>
  <c r="G102" i="111"/>
  <c r="H102" i="111" s="1"/>
  <c r="G101" i="111"/>
  <c r="H101" i="111" s="1"/>
  <c r="G100" i="111"/>
  <c r="H100" i="111" s="1"/>
  <c r="G99" i="111"/>
  <c r="H99" i="111" s="1"/>
  <c r="G98" i="111"/>
  <c r="H98" i="111" s="1"/>
  <c r="G97" i="111"/>
  <c r="H97" i="111" s="1"/>
  <c r="G96" i="111"/>
  <c r="H96" i="111" s="1"/>
  <c r="G95" i="111"/>
  <c r="H95" i="111" s="1"/>
  <c r="G94" i="111"/>
  <c r="H94" i="111" s="1"/>
  <c r="G18" i="111"/>
  <c r="H18" i="111" s="1"/>
  <c r="G22" i="111"/>
  <c r="H22" i="111" s="1"/>
  <c r="G13" i="111"/>
  <c r="H13" i="111" s="1"/>
  <c r="G19" i="111"/>
  <c r="H19" i="111" s="1"/>
  <c r="G21" i="111"/>
  <c r="H21" i="111" s="1"/>
  <c r="G20" i="111"/>
  <c r="H20" i="111" s="1"/>
  <c r="G16" i="111"/>
  <c r="H16" i="111" s="1"/>
  <c r="G15" i="111"/>
  <c r="H15" i="111" s="1"/>
  <c r="G14" i="111"/>
  <c r="H14" i="111" s="1"/>
  <c r="G17" i="111"/>
  <c r="H17" i="111" s="1"/>
  <c r="G13" i="58656"/>
  <c r="H13" i="58656" s="1"/>
  <c r="G19" i="58656"/>
  <c r="H19" i="58656" s="1"/>
  <c r="G15" i="58656"/>
  <c r="H15" i="58656" s="1"/>
  <c r="G20" i="58656"/>
  <c r="H20" i="58656" s="1"/>
  <c r="G29" i="58656"/>
  <c r="H29" i="58656" s="1"/>
  <c r="G14" i="58656"/>
  <c r="H14" i="58656" s="1"/>
  <c r="G16" i="58656"/>
  <c r="H16" i="58656" s="1"/>
  <c r="G39" i="58656"/>
  <c r="H39" i="58656" s="1"/>
  <c r="G21" i="58656"/>
  <c r="H21" i="58656" s="1"/>
  <c r="G23" i="58656"/>
  <c r="H23" i="58656" s="1"/>
  <c r="G34" i="58656"/>
  <c r="H34" i="58656" s="1"/>
  <c r="G37" i="58656"/>
  <c r="H37" i="58656" s="1"/>
  <c r="G30" i="58656"/>
  <c r="H30" i="58656" s="1"/>
  <c r="G26" i="58656"/>
  <c r="H26" i="58656" s="1"/>
  <c r="G40" i="58656"/>
  <c r="H40" i="58656" s="1"/>
  <c r="G25" i="58656"/>
  <c r="H25" i="58656" s="1"/>
  <c r="G33" i="58656"/>
  <c r="H33" i="58656" s="1"/>
  <c r="G32" i="58656"/>
  <c r="H32" i="58656" s="1"/>
  <c r="G17" i="58656"/>
  <c r="H17" i="58656" s="1"/>
  <c r="G27" i="58656"/>
  <c r="H27" i="58656" s="1"/>
  <c r="G36" i="58656"/>
  <c r="H36" i="58656" s="1"/>
  <c r="G22" i="58656"/>
  <c r="H22" i="58656" s="1"/>
  <c r="G18" i="58656"/>
  <c r="H18" i="58656" s="1"/>
  <c r="G24" i="58656"/>
  <c r="H24" i="58656" s="1"/>
  <c r="G38" i="58656"/>
  <c r="H38" i="58656" s="1"/>
  <c r="G35" i="58656"/>
  <c r="H35" i="58656" s="1"/>
  <c r="G28" i="58656"/>
  <c r="H28" i="58656" s="1"/>
  <c r="G31" i="58656"/>
  <c r="H31" i="58656" s="1"/>
  <c r="G30" i="64"/>
  <c r="H30" i="64" s="1"/>
  <c r="G16" i="64"/>
  <c r="H16" i="64" s="1"/>
  <c r="G48" i="64"/>
  <c r="H48" i="64" s="1"/>
  <c r="G37" i="64"/>
  <c r="H37" i="64" s="1"/>
  <c r="G34" i="64"/>
  <c r="H34" i="64" s="1"/>
  <c r="G15" i="64"/>
  <c r="H15" i="64" s="1"/>
  <c r="G32" i="64"/>
  <c r="H32" i="64" s="1"/>
  <c r="G22" i="64"/>
  <c r="H22" i="64" s="1"/>
  <c r="G26" i="64"/>
  <c r="H26" i="64" s="1"/>
  <c r="G46" i="64"/>
  <c r="H46" i="64" s="1"/>
  <c r="G49" i="64"/>
  <c r="H49" i="64" s="1"/>
  <c r="G41" i="64"/>
  <c r="H41" i="64" s="1"/>
  <c r="G36" i="64"/>
  <c r="H36" i="64" s="1"/>
  <c r="G38" i="64"/>
  <c r="H38" i="64" s="1"/>
  <c r="G29" i="64"/>
  <c r="H29" i="64" s="1"/>
  <c r="G14" i="64"/>
  <c r="H14" i="64" s="1"/>
  <c r="G24" i="64"/>
  <c r="H24" i="64" s="1"/>
  <c r="G20" i="64"/>
  <c r="H20" i="64" s="1"/>
  <c r="G21" i="64"/>
  <c r="H21" i="64" s="1"/>
  <c r="G42" i="64"/>
  <c r="H42" i="64" s="1"/>
  <c r="G19" i="64"/>
  <c r="H19" i="64" s="1"/>
  <c r="G47" i="64"/>
  <c r="H47" i="64" s="1"/>
  <c r="G27" i="64"/>
  <c r="H27" i="64" s="1"/>
  <c r="G31" i="64"/>
  <c r="H31" i="64" s="1"/>
  <c r="G13" i="64"/>
  <c r="H13" i="64" s="1"/>
  <c r="G28" i="64"/>
  <c r="H28" i="64" s="1"/>
  <c r="G35" i="64"/>
  <c r="H35" i="64" s="1"/>
  <c r="G45" i="64"/>
  <c r="H45" i="64" s="1"/>
  <c r="G44" i="64"/>
  <c r="H44" i="64" s="1"/>
  <c r="G23" i="64"/>
  <c r="H23" i="64" s="1"/>
  <c r="G33" i="64"/>
  <c r="H33" i="64" s="1"/>
  <c r="G17" i="64"/>
  <c r="H17" i="64" s="1"/>
  <c r="G18" i="64"/>
  <c r="H18" i="64" s="1"/>
  <c r="G40" i="64"/>
  <c r="H40" i="64" s="1"/>
  <c r="G25" i="64"/>
  <c r="H25" i="64" s="1"/>
  <c r="G39" i="64"/>
  <c r="H39" i="64" s="1"/>
  <c r="G43" i="64"/>
  <c r="H43" i="64" s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G40" i="1"/>
  <c r="H40" i="1" s="1"/>
  <c r="G16" i="58659"/>
  <c r="F16" i="58659"/>
  <c r="E16" i="58659"/>
  <c r="D16" i="58659"/>
  <c r="C16" i="58659"/>
  <c r="B16" i="58659"/>
  <c r="H10" i="58659"/>
  <c r="H16" i="58659" l="1"/>
  <c r="I16" i="58659" s="1"/>
  <c r="G26" i="58659"/>
  <c r="F26" i="58659"/>
  <c r="E26" i="58659"/>
  <c r="D26" i="58659"/>
  <c r="C26" i="58659"/>
  <c r="B26" i="58659"/>
  <c r="H26" i="58659" l="1"/>
  <c r="A9" i="101"/>
  <c r="K13" i="101"/>
  <c r="K14" i="110" l="1"/>
  <c r="K28" i="64" l="1"/>
  <c r="K29" i="64"/>
  <c r="K30" i="64"/>
  <c r="K31" i="64"/>
  <c r="K32" i="64"/>
  <c r="A4" i="58659"/>
  <c r="A1" i="58659"/>
  <c r="A9" i="58656"/>
  <c r="A9" i="111"/>
  <c r="A9" i="110"/>
  <c r="G25" i="58659"/>
  <c r="F25" i="58659"/>
  <c r="E25" i="58659"/>
  <c r="D25" i="58659"/>
  <c r="C25" i="58659"/>
  <c r="B25" i="58659"/>
  <c r="H25" i="58659" l="1"/>
  <c r="K15" i="64" l="1"/>
  <c r="K14" i="64"/>
  <c r="K13" i="64"/>
  <c r="K28" i="58656" l="1"/>
  <c r="K13" i="1"/>
  <c r="G30" i="58659" l="1"/>
  <c r="F30" i="58659"/>
  <c r="E30" i="58659"/>
  <c r="D30" i="58659"/>
  <c r="K22" i="110" l="1"/>
  <c r="K21" i="110"/>
  <c r="K20" i="110"/>
  <c r="K19" i="110"/>
  <c r="K18" i="110"/>
  <c r="K17" i="110"/>
  <c r="K16" i="110"/>
  <c r="K15" i="110"/>
  <c r="K13" i="110"/>
  <c r="K17" i="111"/>
  <c r="K16" i="111"/>
  <c r="K15" i="111"/>
  <c r="K14" i="111"/>
  <c r="K13" i="111"/>
  <c r="K27" i="58656"/>
  <c r="K26" i="58656"/>
  <c r="K25" i="58656"/>
  <c r="K24" i="58656"/>
  <c r="K23" i="58656"/>
  <c r="K22" i="58656"/>
  <c r="K21" i="58656"/>
  <c r="K20" i="58656"/>
  <c r="K19" i="58656"/>
  <c r="K18" i="58656"/>
  <c r="K17" i="58656"/>
  <c r="K16" i="58656"/>
  <c r="K15" i="58656"/>
  <c r="K14" i="58656"/>
  <c r="K13" i="58656"/>
  <c r="K27" i="64"/>
  <c r="K26" i="64"/>
  <c r="K25" i="64"/>
  <c r="K24" i="64"/>
  <c r="K23" i="64"/>
  <c r="K22" i="64"/>
  <c r="K21" i="64"/>
  <c r="K20" i="64"/>
  <c r="K19" i="64"/>
  <c r="K18" i="64"/>
  <c r="K17" i="64"/>
  <c r="K16" i="64"/>
  <c r="D46" i="58659" l="1"/>
  <c r="D45" i="58659"/>
  <c r="D41" i="58659"/>
  <c r="D40" i="58659"/>
  <c r="D36" i="58659"/>
  <c r="D35" i="58659"/>
  <c r="C46" i="58659"/>
  <c r="C45" i="58659"/>
  <c r="C41" i="58659"/>
  <c r="C40" i="58659"/>
  <c r="C36" i="58659"/>
  <c r="C35" i="58659"/>
  <c r="C30" i="58659"/>
  <c r="B30" i="58659"/>
  <c r="A13" i="58659"/>
  <c r="A8" i="110" l="1"/>
  <c r="A6" i="110"/>
  <c r="A6" i="101" s="1"/>
  <c r="A5" i="110"/>
  <c r="A5" i="101" s="1"/>
  <c r="A4" i="110"/>
  <c r="A4" i="101" s="1"/>
  <c r="A8" i="111"/>
  <c r="A6" i="111"/>
  <c r="A5" i="111"/>
  <c r="A4" i="111"/>
  <c r="A8" i="58656"/>
  <c r="A6" i="58656"/>
  <c r="A5" i="58656"/>
  <c r="A8" i="64"/>
  <c r="A6" i="64"/>
  <c r="A5" i="64"/>
  <c r="L15" i="58663"/>
  <c r="L16" i="58663"/>
  <c r="L17" i="58663"/>
  <c r="L18" i="58663"/>
  <c r="L19" i="58663"/>
  <c r="L20" i="58663"/>
  <c r="L21" i="58663"/>
  <c r="L22" i="58663"/>
  <c r="L23" i="58663"/>
  <c r="L24" i="58663"/>
  <c r="L25" i="58663"/>
  <c r="L26" i="58663"/>
  <c r="L27" i="58663"/>
  <c r="L28" i="58663"/>
  <c r="L29" i="58663"/>
  <c r="L30" i="58663"/>
  <c r="L31" i="58663"/>
  <c r="L32" i="58663"/>
  <c r="L33" i="58663"/>
  <c r="L34" i="58663"/>
  <c r="L35" i="58663"/>
  <c r="L36" i="58663"/>
  <c r="L37" i="58663"/>
  <c r="L38" i="58663"/>
  <c r="L39" i="58663"/>
  <c r="L40" i="58663"/>
  <c r="L41" i="58663"/>
  <c r="L42" i="58663"/>
  <c r="L43" i="58663"/>
  <c r="L44" i="58663"/>
  <c r="L45" i="58663"/>
  <c r="L46" i="58663"/>
  <c r="L47" i="58663"/>
  <c r="L48" i="58663"/>
  <c r="L49" i="58663"/>
  <c r="L50" i="58663"/>
  <c r="L51" i="58663"/>
  <c r="L52" i="58663"/>
  <c r="L53" i="58663"/>
  <c r="L54" i="58663"/>
  <c r="L55" i="58663"/>
  <c r="L56" i="58663"/>
  <c r="L57" i="58663"/>
  <c r="L58" i="58663"/>
  <c r="L59" i="58663"/>
  <c r="L60" i="58663"/>
  <c r="L61" i="58663"/>
  <c r="L62" i="58663"/>
  <c r="L63" i="58663"/>
  <c r="L64" i="58663"/>
  <c r="L65" i="58663"/>
  <c r="L66" i="58663"/>
  <c r="L67" i="58663"/>
  <c r="L68" i="58663"/>
  <c r="L69" i="58663"/>
  <c r="L70" i="58663"/>
  <c r="L71" i="58663"/>
  <c r="L72" i="58663"/>
  <c r="L73" i="58663"/>
  <c r="L74" i="58663"/>
  <c r="L75" i="58663"/>
  <c r="L76" i="58663"/>
  <c r="L77" i="58663"/>
  <c r="L78" i="58663"/>
  <c r="L79" i="58663"/>
  <c r="L80" i="58663"/>
  <c r="L81" i="58663"/>
  <c r="L82" i="58663"/>
  <c r="L83" i="58663"/>
  <c r="L84" i="58663"/>
  <c r="L85" i="58663"/>
  <c r="L86" i="58663"/>
  <c r="L87" i="58663"/>
  <c r="L88" i="58663"/>
  <c r="L89" i="58663"/>
  <c r="L90" i="58663"/>
  <c r="L91" i="58663"/>
  <c r="L92" i="58663"/>
  <c r="L93" i="58663"/>
  <c r="L94" i="58663"/>
  <c r="L95" i="58663"/>
  <c r="L96" i="58663"/>
  <c r="L97" i="58663"/>
  <c r="L98" i="58663"/>
  <c r="L99" i="58663"/>
  <c r="L100" i="58663"/>
  <c r="L101" i="58663"/>
  <c r="L102" i="58663"/>
  <c r="L103" i="58663"/>
  <c r="L104" i="58663"/>
  <c r="L105" i="58663"/>
  <c r="L106" i="58663"/>
  <c r="L107" i="58663"/>
  <c r="L108" i="58663"/>
  <c r="L109" i="58663"/>
  <c r="L110" i="58663"/>
  <c r="L111" i="58663"/>
  <c r="L112" i="58663"/>
  <c r="L113" i="58663"/>
  <c r="L114" i="58663"/>
  <c r="L115" i="58663"/>
  <c r="L116" i="58663"/>
  <c r="L117" i="58663"/>
  <c r="L118" i="58663"/>
  <c r="L119" i="58663"/>
  <c r="L120" i="58663"/>
  <c r="L121" i="58663"/>
  <c r="L122" i="58663"/>
  <c r="L123" i="58663"/>
  <c r="L124" i="58663"/>
  <c r="L125" i="58663"/>
  <c r="L126" i="58663"/>
  <c r="L127" i="58663"/>
  <c r="L128" i="58663"/>
  <c r="L129" i="58663"/>
  <c r="L130" i="58663"/>
  <c r="L131" i="58663"/>
  <c r="L132" i="58663"/>
  <c r="L133" i="58663"/>
  <c r="L134" i="58663"/>
  <c r="L135" i="58663"/>
  <c r="L136" i="58663"/>
  <c r="L137" i="58663"/>
  <c r="L138" i="58663"/>
  <c r="L139" i="58663"/>
  <c r="L140" i="58663"/>
  <c r="L141" i="58663"/>
  <c r="L142" i="58663"/>
  <c r="L143" i="58663"/>
  <c r="L144" i="58663"/>
  <c r="L145" i="58663"/>
  <c r="L146" i="58663"/>
  <c r="L147" i="58663"/>
  <c r="L148" i="58663"/>
  <c r="L149" i="58663"/>
  <c r="L150" i="58663"/>
  <c r="L151" i="58663"/>
  <c r="L152" i="58663"/>
  <c r="L153" i="58663"/>
  <c r="L154" i="58663"/>
  <c r="L155" i="58663"/>
  <c r="L156" i="58663"/>
  <c r="L157" i="58663"/>
  <c r="L158" i="58663"/>
  <c r="L159" i="58663"/>
  <c r="L160" i="58663"/>
  <c r="L161" i="58663"/>
  <c r="L162" i="58663"/>
  <c r="L163" i="58663"/>
  <c r="L164" i="58663"/>
  <c r="L165" i="58663"/>
  <c r="L166" i="58663"/>
  <c r="L167" i="58663"/>
  <c r="L168" i="58663"/>
  <c r="L169" i="58663"/>
  <c r="L170" i="58663"/>
  <c r="L171" i="58663"/>
  <c r="L172" i="58663"/>
  <c r="L173" i="58663"/>
  <c r="L174" i="58663"/>
  <c r="L175" i="58663"/>
  <c r="L176" i="58663"/>
  <c r="L177" i="58663"/>
  <c r="L178" i="58663"/>
  <c r="L179" i="58663"/>
  <c r="L183" i="58663"/>
  <c r="L184" i="58663"/>
  <c r="L185" i="58663"/>
  <c r="L186" i="58663"/>
  <c r="L187" i="58663"/>
  <c r="L188" i="58663"/>
  <c r="L189" i="58663"/>
  <c r="L190" i="58663"/>
  <c r="L191" i="58663"/>
  <c r="L192" i="58663"/>
  <c r="L193" i="58663"/>
  <c r="L194" i="58663"/>
  <c r="L195" i="58663"/>
  <c r="L196" i="58663"/>
  <c r="L197" i="58663"/>
  <c r="L198" i="58663"/>
  <c r="L199" i="58663"/>
  <c r="L200" i="58663"/>
  <c r="L201" i="58663"/>
  <c r="L202" i="58663"/>
  <c r="L203" i="58663"/>
  <c r="L204" i="58663"/>
  <c r="L205" i="58663"/>
  <c r="L206" i="58663"/>
  <c r="L207" i="58663"/>
  <c r="L208" i="58663"/>
  <c r="L209" i="58663"/>
  <c r="G209" i="58663"/>
  <c r="H209" i="58663" s="1"/>
  <c r="G208" i="58663"/>
  <c r="H208" i="58663" s="1"/>
  <c r="G207" i="58663"/>
  <c r="H207" i="58663" s="1"/>
  <c r="G206" i="58663"/>
  <c r="H206" i="58663" s="1"/>
  <c r="G205" i="58663"/>
  <c r="H205" i="58663" s="1"/>
  <c r="G204" i="58663"/>
  <c r="H204" i="58663" s="1"/>
  <c r="G203" i="58663"/>
  <c r="H203" i="58663" s="1"/>
  <c r="G202" i="58663"/>
  <c r="H202" i="58663" s="1"/>
  <c r="G201" i="58663"/>
  <c r="H201" i="58663" s="1"/>
  <c r="G200" i="58663"/>
  <c r="H200" i="58663" s="1"/>
  <c r="G199" i="58663"/>
  <c r="H199" i="58663" s="1"/>
  <c r="G198" i="58663"/>
  <c r="H198" i="58663" s="1"/>
  <c r="G197" i="58663"/>
  <c r="H197" i="58663" s="1"/>
  <c r="G196" i="58663"/>
  <c r="H196" i="58663" s="1"/>
  <c r="G195" i="58663"/>
  <c r="H195" i="58663" s="1"/>
  <c r="G194" i="58663"/>
  <c r="H194" i="58663" s="1"/>
  <c r="G193" i="58663"/>
  <c r="H193" i="58663" s="1"/>
  <c r="G192" i="58663"/>
  <c r="H192" i="58663" s="1"/>
  <c r="G191" i="58663"/>
  <c r="H191" i="58663" s="1"/>
  <c r="G190" i="58663"/>
  <c r="H190" i="58663" s="1"/>
  <c r="G189" i="58663"/>
  <c r="H189" i="58663" s="1"/>
  <c r="G188" i="58663"/>
  <c r="H188" i="58663" s="1"/>
  <c r="G187" i="58663"/>
  <c r="H187" i="58663" s="1"/>
  <c r="G186" i="58663"/>
  <c r="H186" i="58663" s="1"/>
  <c r="G185" i="58663"/>
  <c r="H185" i="58663" s="1"/>
  <c r="G184" i="58663"/>
  <c r="H184" i="58663" s="1"/>
  <c r="G183" i="58663"/>
  <c r="H183" i="58663" s="1"/>
  <c r="G175" i="58663"/>
  <c r="H175" i="58663" s="1"/>
  <c r="G174" i="58663"/>
  <c r="H174" i="58663" s="1"/>
  <c r="G173" i="58663"/>
  <c r="H173" i="58663" s="1"/>
  <c r="G172" i="58663"/>
  <c r="H172" i="58663" s="1"/>
  <c r="G171" i="58663"/>
  <c r="H171" i="58663" s="1"/>
  <c r="G170" i="58663"/>
  <c r="H170" i="58663" s="1"/>
  <c r="G169" i="58663"/>
  <c r="H169" i="58663" s="1"/>
  <c r="G168" i="58663"/>
  <c r="H168" i="58663" s="1"/>
  <c r="G167" i="58663"/>
  <c r="H167" i="58663" s="1"/>
  <c r="G166" i="58663"/>
  <c r="H166" i="58663" s="1"/>
  <c r="G165" i="58663"/>
  <c r="H165" i="58663" s="1"/>
  <c r="G164" i="58663"/>
  <c r="H164" i="58663" s="1"/>
  <c r="G163" i="58663"/>
  <c r="H163" i="58663" s="1"/>
  <c r="G162" i="58663"/>
  <c r="H162" i="58663" s="1"/>
  <c r="G161" i="58663"/>
  <c r="H161" i="58663" s="1"/>
  <c r="G160" i="58663"/>
  <c r="H160" i="58663" s="1"/>
  <c r="G159" i="58663"/>
  <c r="H159" i="58663" s="1"/>
  <c r="G158" i="58663"/>
  <c r="H158" i="58663" s="1"/>
  <c r="G157" i="58663"/>
  <c r="H157" i="58663" s="1"/>
  <c r="G156" i="58663"/>
  <c r="H156" i="58663" s="1"/>
  <c r="G155" i="58663"/>
  <c r="H155" i="58663" s="1"/>
  <c r="G154" i="58663"/>
  <c r="H154" i="58663" s="1"/>
  <c r="G153" i="58663"/>
  <c r="H153" i="58663" s="1"/>
  <c r="G152" i="58663"/>
  <c r="H152" i="58663" s="1"/>
  <c r="G151" i="58663"/>
  <c r="H151" i="58663" s="1"/>
  <c r="G150" i="58663"/>
  <c r="H150" i="58663" s="1"/>
  <c r="G149" i="58663"/>
  <c r="H149" i="58663" s="1"/>
  <c r="G148" i="58663"/>
  <c r="H148" i="58663" s="1"/>
  <c r="G147" i="58663"/>
  <c r="H147" i="58663" s="1"/>
  <c r="G146" i="58663"/>
  <c r="H146" i="58663" s="1"/>
  <c r="G145" i="58663"/>
  <c r="H145" i="58663" s="1"/>
  <c r="G144" i="58663"/>
  <c r="H144" i="58663" s="1"/>
  <c r="G143" i="58663"/>
  <c r="H143" i="58663" s="1"/>
  <c r="G142" i="58663"/>
  <c r="H142" i="58663" s="1"/>
  <c r="G141" i="58663"/>
  <c r="H141" i="58663" s="1"/>
  <c r="G140" i="58663"/>
  <c r="H140" i="58663" s="1"/>
  <c r="G139" i="58663"/>
  <c r="H139" i="58663" s="1"/>
  <c r="G138" i="58663"/>
  <c r="H138" i="58663" s="1"/>
  <c r="G137" i="58663"/>
  <c r="H137" i="58663" s="1"/>
  <c r="G136" i="58663"/>
  <c r="H136" i="58663" s="1"/>
  <c r="G135" i="58663"/>
  <c r="H135" i="58663" s="1"/>
  <c r="G134" i="58663"/>
  <c r="H134" i="58663" s="1"/>
  <c r="G133" i="58663"/>
  <c r="H133" i="58663" s="1"/>
  <c r="G132" i="58663"/>
  <c r="H132" i="58663" s="1"/>
  <c r="G131" i="58663"/>
  <c r="H131" i="58663" s="1"/>
  <c r="G130" i="58663"/>
  <c r="H130" i="58663" s="1"/>
  <c r="G129" i="58663"/>
  <c r="H129" i="58663" s="1"/>
  <c r="G128" i="58663"/>
  <c r="H128" i="58663" s="1"/>
  <c r="G127" i="58663"/>
  <c r="H127" i="58663" s="1"/>
  <c r="G126" i="58663"/>
  <c r="H126" i="58663" s="1"/>
  <c r="G125" i="58663"/>
  <c r="H125" i="58663" s="1"/>
  <c r="G124" i="58663"/>
  <c r="H124" i="58663" s="1"/>
  <c r="G123" i="58663"/>
  <c r="H123" i="58663" s="1"/>
  <c r="G122" i="58663"/>
  <c r="H122" i="58663" s="1"/>
  <c r="G121" i="58663"/>
  <c r="H121" i="58663" s="1"/>
  <c r="G120" i="58663"/>
  <c r="H120" i="58663" s="1"/>
  <c r="G119" i="58663"/>
  <c r="H119" i="58663" s="1"/>
  <c r="H118" i="58663"/>
  <c r="G118" i="58663"/>
  <c r="G117" i="58663"/>
  <c r="H117" i="58663" s="1"/>
  <c r="G116" i="58663"/>
  <c r="H116" i="58663" s="1"/>
  <c r="G115" i="58663"/>
  <c r="H115" i="58663" s="1"/>
  <c r="G114" i="58663"/>
  <c r="H114" i="58663" s="1"/>
  <c r="G113" i="58663"/>
  <c r="H113" i="58663" s="1"/>
  <c r="G112" i="58663"/>
  <c r="H112" i="58663" s="1"/>
  <c r="G111" i="58663"/>
  <c r="H111" i="58663" s="1"/>
  <c r="H110" i="58663"/>
  <c r="G110" i="58663"/>
  <c r="G109" i="58663"/>
  <c r="H109" i="58663" s="1"/>
  <c r="H108" i="58663"/>
  <c r="G108" i="58663"/>
  <c r="G107" i="58663"/>
  <c r="H107" i="58663" s="1"/>
  <c r="G106" i="58663"/>
  <c r="H106" i="58663" s="1"/>
  <c r="G105" i="58663"/>
  <c r="H105" i="58663" s="1"/>
  <c r="H104" i="58663"/>
  <c r="G104" i="58663"/>
  <c r="G103" i="58663"/>
  <c r="H103" i="58663" s="1"/>
  <c r="H102" i="58663"/>
  <c r="G102" i="58663"/>
  <c r="G101" i="58663"/>
  <c r="H101" i="58663" s="1"/>
  <c r="H100" i="58663"/>
  <c r="G100" i="58663"/>
  <c r="G99" i="58663"/>
  <c r="H99" i="58663" s="1"/>
  <c r="G98" i="58663"/>
  <c r="H98" i="58663" s="1"/>
  <c r="G97" i="58663"/>
  <c r="H97" i="58663" s="1"/>
  <c r="G96" i="58663"/>
  <c r="H96" i="58663" s="1"/>
  <c r="G95" i="58663"/>
  <c r="H95" i="58663" s="1"/>
  <c r="G94" i="58663"/>
  <c r="H94" i="58663" s="1"/>
  <c r="G93" i="58663"/>
  <c r="H93" i="58663" s="1"/>
  <c r="G92" i="58663"/>
  <c r="H92" i="58663" s="1"/>
  <c r="G91" i="58663"/>
  <c r="H91" i="58663" s="1"/>
  <c r="G90" i="58663"/>
  <c r="H90" i="58663" s="1"/>
  <c r="G89" i="58663"/>
  <c r="H89" i="58663" s="1"/>
  <c r="G88" i="58663"/>
  <c r="H88" i="58663" s="1"/>
  <c r="G87" i="58663"/>
  <c r="H87" i="58663" s="1"/>
  <c r="G86" i="58663"/>
  <c r="H86" i="58663" s="1"/>
  <c r="G85" i="58663"/>
  <c r="H85" i="58663" s="1"/>
  <c r="G84" i="58663"/>
  <c r="H84" i="58663" s="1"/>
  <c r="G83" i="58663"/>
  <c r="H83" i="58663" s="1"/>
  <c r="G82" i="58663"/>
  <c r="H82" i="58663" s="1"/>
  <c r="G81" i="58663"/>
  <c r="H81" i="58663" s="1"/>
  <c r="G80" i="58663"/>
  <c r="H80" i="58663" s="1"/>
  <c r="G79" i="58663"/>
  <c r="H79" i="58663" s="1"/>
  <c r="G78" i="58663"/>
  <c r="H78" i="58663" s="1"/>
  <c r="G77" i="58663"/>
  <c r="H77" i="58663" s="1"/>
  <c r="G76" i="58663"/>
  <c r="H76" i="58663" s="1"/>
  <c r="G75" i="58663"/>
  <c r="H75" i="58663" s="1"/>
  <c r="G74" i="58663"/>
  <c r="H74" i="58663" s="1"/>
  <c r="G73" i="58663"/>
  <c r="H73" i="58663" s="1"/>
  <c r="G72" i="58663"/>
  <c r="H72" i="58663" s="1"/>
  <c r="G71" i="58663"/>
  <c r="H71" i="58663" s="1"/>
  <c r="G70" i="58663"/>
  <c r="H70" i="58663" s="1"/>
  <c r="G69" i="58663"/>
  <c r="H69" i="58663" s="1"/>
  <c r="G68" i="58663"/>
  <c r="H68" i="58663" s="1"/>
  <c r="G67" i="58663"/>
  <c r="H67" i="58663" s="1"/>
  <c r="G66" i="58663"/>
  <c r="H66" i="58663" s="1"/>
  <c r="G65" i="58663"/>
  <c r="H65" i="58663" s="1"/>
  <c r="G64" i="58663"/>
  <c r="H64" i="58663" s="1"/>
  <c r="G63" i="58663"/>
  <c r="H63" i="58663" s="1"/>
  <c r="G62" i="58663"/>
  <c r="H62" i="58663" s="1"/>
  <c r="G61" i="58663"/>
  <c r="H61" i="58663" s="1"/>
  <c r="G60" i="58663"/>
  <c r="H60" i="58663" s="1"/>
  <c r="G59" i="58663"/>
  <c r="H59" i="58663" s="1"/>
  <c r="G58" i="58663"/>
  <c r="H58" i="58663" s="1"/>
  <c r="G57" i="58663"/>
  <c r="H57" i="58663" s="1"/>
  <c r="G56" i="58663"/>
  <c r="H56" i="58663" s="1"/>
  <c r="G55" i="58663"/>
  <c r="H55" i="58663" s="1"/>
  <c r="G54" i="58663"/>
  <c r="H54" i="58663" s="1"/>
  <c r="G53" i="58663"/>
  <c r="H53" i="58663" s="1"/>
  <c r="G52" i="58663"/>
  <c r="H52" i="58663" s="1"/>
  <c r="G51" i="58663"/>
  <c r="H51" i="58663" s="1"/>
  <c r="G50" i="58663"/>
  <c r="H50" i="58663" s="1"/>
  <c r="G49" i="58663"/>
  <c r="H49" i="58663" s="1"/>
  <c r="G48" i="58663"/>
  <c r="H48" i="58663" s="1"/>
  <c r="G47" i="58663"/>
  <c r="H47" i="58663" s="1"/>
  <c r="G46" i="58663"/>
  <c r="H46" i="58663" s="1"/>
  <c r="G45" i="58663"/>
  <c r="H45" i="58663" s="1"/>
  <c r="G44" i="58663"/>
  <c r="H44" i="58663" s="1"/>
  <c r="G43" i="58663"/>
  <c r="H43" i="58663" s="1"/>
  <c r="G42" i="58663"/>
  <c r="H42" i="58663" s="1"/>
  <c r="G41" i="58663"/>
  <c r="H41" i="58663" s="1"/>
  <c r="G40" i="58663"/>
  <c r="H40" i="58663" s="1"/>
  <c r="G39" i="58663"/>
  <c r="H39" i="58663" s="1"/>
  <c r="G38" i="58663"/>
  <c r="H38" i="58663" s="1"/>
  <c r="G37" i="58663"/>
  <c r="H37" i="58663" s="1"/>
  <c r="G36" i="58663"/>
  <c r="H36" i="58663" s="1"/>
  <c r="H35" i="58663"/>
  <c r="G35" i="58663"/>
  <c r="G34" i="58663"/>
  <c r="H34" i="58663" s="1"/>
  <c r="G33" i="58663"/>
  <c r="H33" i="58663" s="1"/>
  <c r="G32" i="58663"/>
  <c r="H32" i="58663" s="1"/>
  <c r="G31" i="58663"/>
  <c r="H31" i="58663" s="1"/>
  <c r="G30" i="58663"/>
  <c r="H30" i="58663" s="1"/>
  <c r="G29" i="58663"/>
  <c r="H29" i="58663" s="1"/>
  <c r="G28" i="58663"/>
  <c r="H28" i="58663" s="1"/>
  <c r="H27" i="58663"/>
  <c r="G27" i="58663"/>
  <c r="G26" i="58663"/>
  <c r="H26" i="58663" s="1"/>
  <c r="G25" i="58663"/>
  <c r="H25" i="58663" s="1"/>
  <c r="G24" i="58663"/>
  <c r="H24" i="58663" s="1"/>
  <c r="G23" i="58663"/>
  <c r="H23" i="58663" s="1"/>
  <c r="G22" i="58663"/>
  <c r="H22" i="58663" s="1"/>
  <c r="G21" i="58663"/>
  <c r="H21" i="58663" s="1"/>
  <c r="G20" i="58663"/>
  <c r="H20" i="58663" s="1"/>
  <c r="H19" i="58663"/>
  <c r="G19" i="58663"/>
  <c r="G18" i="58663"/>
  <c r="H18" i="58663" s="1"/>
  <c r="G17" i="58663"/>
  <c r="H17" i="58663" s="1"/>
  <c r="G16" i="58663"/>
  <c r="H16" i="58663" s="1"/>
  <c r="G15" i="58663"/>
  <c r="H15" i="58663" s="1"/>
  <c r="G14" i="58663"/>
  <c r="H14" i="58663" s="1"/>
  <c r="L13" i="58663"/>
  <c r="G13" i="58663" l="1"/>
  <c r="H13" i="58663" l="1"/>
  <c r="G179" i="58663"/>
  <c r="G178" i="58663"/>
  <c r="G177" i="58663"/>
  <c r="G176" i="58663"/>
  <c r="L14" i="58663"/>
  <c r="H176" i="58663" l="1"/>
  <c r="H178" i="58663"/>
  <c r="H177" i="58663"/>
  <c r="H179" i="58663"/>
  <c r="H30" i="58659" l="1"/>
  <c r="I30" i="58659" s="1"/>
  <c r="A4" i="58656" l="1"/>
  <c r="G36" i="58659" l="1"/>
  <c r="F36" i="58659"/>
  <c r="E36" i="58659"/>
  <c r="B36" i="58659"/>
  <c r="I36" i="58659" l="1"/>
  <c r="H36" i="58659"/>
  <c r="A9" i="64" l="1"/>
  <c r="A4" i="64"/>
  <c r="G46" i="58659"/>
  <c r="F46" i="58659"/>
  <c r="E46" i="58659"/>
  <c r="B46" i="58659"/>
  <c r="G45" i="58659"/>
  <c r="F45" i="58659"/>
  <c r="E45" i="58659"/>
  <c r="B45" i="58659"/>
  <c r="G41" i="58659"/>
  <c r="F41" i="58659"/>
  <c r="E41" i="58659"/>
  <c r="B41" i="58659"/>
  <c r="G40" i="58659"/>
  <c r="F40" i="58659"/>
  <c r="E40" i="58659"/>
  <c r="B40" i="58659"/>
  <c r="G35" i="58659"/>
  <c r="F35" i="58659"/>
  <c r="E35" i="58659"/>
  <c r="B35" i="58659"/>
  <c r="A43" i="58659"/>
  <c r="A38" i="58659"/>
  <c r="A33" i="58659"/>
  <c r="A28" i="58659"/>
  <c r="A7" i="58659"/>
  <c r="A6" i="58659"/>
  <c r="A5" i="58659"/>
  <c r="A3" i="58659"/>
  <c r="A2" i="58659"/>
  <c r="H40" i="58659"/>
  <c r="H35" i="58659"/>
  <c r="H45" i="58659" l="1"/>
  <c r="H46" i="58659"/>
  <c r="H41" i="58659"/>
  <c r="I46" i="58659"/>
  <c r="I40" i="58659"/>
  <c r="I35" i="58659"/>
  <c r="I45" i="58659" l="1"/>
  <c r="I41" i="58659"/>
</calcChain>
</file>

<file path=xl/sharedStrings.xml><?xml version="1.0" encoding="utf-8"?>
<sst xmlns="http://schemas.openxmlformats.org/spreadsheetml/2006/main" count="1628" uniqueCount="289">
  <si>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</si>
  <si>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</si>
  <si>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</si>
  <si>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</si>
  <si>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</si>
  <si>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</si>
  <si>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</si>
  <si>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</si>
  <si>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CLUB</t>
  </si>
  <si>
    <t>--</t>
  </si>
  <si>
    <t>JUGADORA</t>
  </si>
  <si>
    <t>1°</t>
  </si>
  <si>
    <t>2°</t>
  </si>
  <si>
    <t>EDAD</t>
  </si>
  <si>
    <t>CATEGORIA SIN VENTAJA CABALLEROS</t>
  </si>
  <si>
    <t>CATEGORIA SIN VENTAJA DAMAS</t>
  </si>
  <si>
    <t>INDEX</t>
  </si>
  <si>
    <t>CABALLEROS CATEGORIA HASTA 9.9</t>
  </si>
  <si>
    <t>CABALLEROS CATEGORIA 10-16.9</t>
  </si>
  <si>
    <t>CABALLEROS CATEGORIA 17-24.9</t>
  </si>
  <si>
    <t>CABALLEROS CATEGORIA 25 AL MAXIMO</t>
  </si>
  <si>
    <t>1° NETO</t>
  </si>
  <si>
    <t>2° NETO</t>
  </si>
  <si>
    <t>VILLA GESELL</t>
  </si>
  <si>
    <t>GOLF CLUB</t>
  </si>
  <si>
    <t>DOS VUELTAS DE 9 HOYOS MEDAL PLAY</t>
  </si>
  <si>
    <t>21 DE MAYO DE 2022</t>
  </si>
  <si>
    <t>2° FECHA DEL RANKING DE MAYORES</t>
  </si>
  <si>
    <t>DAMAS CATEGORIA UNICA</t>
  </si>
  <si>
    <t>F. NAC</t>
  </si>
  <si>
    <t>DESEMP</t>
  </si>
  <si>
    <t>DAMAS CATEGORIA SIN VENTAJA GENERAL</t>
  </si>
  <si>
    <t>CABALLEROS CATEGORIA SIN VENTAJA</t>
  </si>
  <si>
    <t>ULT, 9 H</t>
  </si>
  <si>
    <t>MDPGC</t>
  </si>
  <si>
    <t>CARILO</t>
  </si>
  <si>
    <t>GOLF</t>
  </si>
  <si>
    <t>BOZZO LETICIA</t>
  </si>
  <si>
    <t>3° FECHA DEL RANKING DE MAYORES</t>
  </si>
  <si>
    <t>1° S/V</t>
  </si>
  <si>
    <t>2° S/V</t>
  </si>
  <si>
    <t>DOMINGO 26 DE MAYO DE 2024</t>
  </si>
  <si>
    <t>TASSARA JULIO MATIAS</t>
  </si>
  <si>
    <t>CMDP</t>
  </si>
  <si>
    <t>RAMACCIOTTI GONZALO</t>
  </si>
  <si>
    <t>NASIF YAIR MANUEL</t>
  </si>
  <si>
    <t>PABON LUCAS</t>
  </si>
  <si>
    <t>LPSA</t>
  </si>
  <si>
    <t>PATTI SEBASTIAN</t>
  </si>
  <si>
    <t>SPGC</t>
  </si>
  <si>
    <t>HEIZENREDER PABLO GUILLERMO</t>
  </si>
  <si>
    <t>VGGC</t>
  </si>
  <si>
    <t>LASERNA LEANDRO CRUZ</t>
  </si>
  <si>
    <t>MARTINEZ HERNAN RAFAEL</t>
  </si>
  <si>
    <t>KASATKIN JAN SERGIO</t>
  </si>
  <si>
    <t>CASTILLO PATRICIO</t>
  </si>
  <si>
    <t>CARREÑO ALVARO</t>
  </si>
  <si>
    <t>SALVATI STEFANO</t>
  </si>
  <si>
    <t>EVTGC</t>
  </si>
  <si>
    <t>MURGIER IGNACIO</t>
  </si>
  <si>
    <t>MALVICA FRANCO</t>
  </si>
  <si>
    <t>JALIFF SEBASTIAN</t>
  </si>
  <si>
    <t>PIANTONI MARCELO</t>
  </si>
  <si>
    <t>MELARA GASTON LUCAS</t>
  </si>
  <si>
    <t>RODRIGUES SERGIO ADRIAN</t>
  </si>
  <si>
    <t>SUAREZ ANIBAL</t>
  </si>
  <si>
    <t>BOLY ALFREDO</t>
  </si>
  <si>
    <t>SANTAMARINA RAMON</t>
  </si>
  <si>
    <t>CG</t>
  </si>
  <si>
    <t>CASANEGRA AGUSTIN</t>
  </si>
  <si>
    <t>IPORRE RAUL</t>
  </si>
  <si>
    <t>RODRIGUEZ MAURICIO IVAN</t>
  </si>
  <si>
    <t>NGC</t>
  </si>
  <si>
    <t>RODRIGUES CRISTIAN ADOLFO</t>
  </si>
  <si>
    <t>RUANI MATIAS ADRIAN</t>
  </si>
  <si>
    <t>ALCARAZ MAXIMILIANO</t>
  </si>
  <si>
    <t>PULETTI GUIDO</t>
  </si>
  <si>
    <t>GCHCC</t>
  </si>
  <si>
    <t>SAAVEDRA LUIS ALBERTO</t>
  </si>
  <si>
    <t>FERNANDEZ DEL CASAL ALEJANDRO</t>
  </si>
  <si>
    <t>STATI GASTON ALBERTO</t>
  </si>
  <si>
    <t>SCARFONE FRANCO</t>
  </si>
  <si>
    <t>TGC</t>
  </si>
  <si>
    <t>DAVILA ALTUBE SEGUNDO CARLOS</t>
  </si>
  <si>
    <t>OLIVERI FERNANDO FABIAN</t>
  </si>
  <si>
    <t>RODRIGUEZ JUAN LORENZO</t>
  </si>
  <si>
    <t>GARCIA GUSTAVO GASTON</t>
  </si>
  <si>
    <t>STGC</t>
  </si>
  <si>
    <t>RODRIGUEZ JUAN JOSE</t>
  </si>
  <si>
    <t>D' IORIO JONATAN ANTONIO</t>
  </si>
  <si>
    <t>MARINO CARLOS JUAN</t>
  </si>
  <si>
    <t>COUYOUPETROU SANTIAGO</t>
  </si>
  <si>
    <t>MURGIER FEDERICO</t>
  </si>
  <si>
    <t>GIORGIO SEBASTIAN</t>
  </si>
  <si>
    <t>CARPINTERO LUCAS</t>
  </si>
  <si>
    <t>PAILHE MANUEL</t>
  </si>
  <si>
    <t>ZANETTA LEANDRO</t>
  </si>
  <si>
    <t>CANTARELLI ALEJANDRO</t>
  </si>
  <si>
    <t>PEREZ SANTANDREA JOAQUIN</t>
  </si>
  <si>
    <t>BUSTAMANTE GONZALO</t>
  </si>
  <si>
    <t>NIGRO JORGE DANIEL</t>
  </si>
  <si>
    <t>RASMUSSEN ALFREDO</t>
  </si>
  <si>
    <t>MENDONCA RICARDO</t>
  </si>
  <si>
    <t>OCAMPO ADRIAN</t>
  </si>
  <si>
    <t>DOMINGUEZ CARLOS</t>
  </si>
  <si>
    <t>VILLAMIL EZEQUIEL</t>
  </si>
  <si>
    <t>GIANFORMAGGIO SALVADOR ANDRES</t>
  </si>
  <si>
    <t>FARIAS PACHECO MIGUEL ANDRES</t>
  </si>
  <si>
    <t>FLORES MAXIMILIANO</t>
  </si>
  <si>
    <t>CASO EDUARDO FABIAN</t>
  </si>
  <si>
    <t>MINUE PEDRO</t>
  </si>
  <si>
    <t>DEROSSI CLAUDIO</t>
  </si>
  <si>
    <t>SARASOLA JOSE MAURICIO</t>
  </si>
  <si>
    <t>GCD</t>
  </si>
  <si>
    <t>TROISI RICARDO RUBEN</t>
  </si>
  <si>
    <t>GUARNACCIA BLAS</t>
  </si>
  <si>
    <t>LANCIONI GERMAN</t>
  </si>
  <si>
    <t>FERNANDEZ PATRICIO JOSE</t>
  </si>
  <si>
    <t>MUGURUZA MANUEL</t>
  </si>
  <si>
    <t>CARROZZINO JAVIER HORACIO</t>
  </si>
  <si>
    <t>JUAREZ EDUARDO</t>
  </si>
  <si>
    <t>PELATTI FEDERICO NAHUEL</t>
  </si>
  <si>
    <t>DIEZ CLAUDIO OMAR</t>
  </si>
  <si>
    <t>LIZARRAGA IGNACIO</t>
  </si>
  <si>
    <t>ROTTA DANTE</t>
  </si>
  <si>
    <t>CATTALO MARTIN ALEJANDRO</t>
  </si>
  <si>
    <t>MORELLO JUAN CARLOS</t>
  </si>
  <si>
    <t>AMADO JUAN PABLO</t>
  </si>
  <si>
    <t>FERNANDEZ RUIZ MARILEN DIANA</t>
  </si>
  <si>
    <t>SALERES MARIA LOURDES</t>
  </si>
  <si>
    <t>VUOSO MARIA JORGELINA</t>
  </si>
  <si>
    <t>GUTIERREZ SANDRA</t>
  </si>
  <si>
    <t>CURIA PAFUNDI FLORENCIA</t>
  </si>
  <si>
    <t>TAGLIAFERRI ADRIANA</t>
  </si>
  <si>
    <t>GEIST GISELA</t>
  </si>
  <si>
    <t>TOSONI DE PINGEL DIANA</t>
  </si>
  <si>
    <t>VANZATO EMMA ELENA</t>
  </si>
  <si>
    <t>CEGL</t>
  </si>
  <si>
    <t>MARTINEZ IGNACIO</t>
  </si>
  <si>
    <t>DEL RIO JUAN PABLO</t>
  </si>
  <si>
    <t>MURILLO CLAUDIO</t>
  </si>
  <si>
    <t>MOLINA AMPUERO NELSON HERNAN</t>
  </si>
  <si>
    <t>BARRETO RODRIGO</t>
  </si>
  <si>
    <t>RODRIGUES MARTIN NAHUEL</t>
  </si>
  <si>
    <t>VIRAG WALTER DAMIAN</t>
  </si>
  <si>
    <t>PAPUCCIO CLAUDIO ALBERTO</t>
  </si>
  <si>
    <t>ARRECHEA LEONARDO AGUSTIN</t>
  </si>
  <si>
    <t>SEBASTIAN ANTONIO LAMORTE</t>
  </si>
  <si>
    <t>SERFATY MARCELO JOSE</t>
  </si>
  <si>
    <t>CANE MIGUEL</t>
  </si>
  <si>
    <t>BRIANO TRISTAN</t>
  </si>
  <si>
    <t>LAMBRECHT NORBERTO MARIO</t>
  </si>
  <si>
    <t>FILIBERTI RODOLFO JULIAN</t>
  </si>
  <si>
    <t>AMADO MAXIMILIANO LUIS</t>
  </si>
  <si>
    <t>VOGT GERMAN</t>
  </si>
  <si>
    <t>REYERO DAVID ALEJANDRO</t>
  </si>
  <si>
    <t>THIONE CARLOS</t>
  </si>
  <si>
    <t>MONTEIRO RUBEN OSVALDO</t>
  </si>
  <si>
    <t>RIZZO LUIS ALBERTO</t>
  </si>
  <si>
    <t>MAIORANO NICOLAS</t>
  </si>
  <si>
    <t>SIGILLITO MAURO ALEJANDRO</t>
  </si>
  <si>
    <t>RODRIGUEZ CONSOLI MARTIN</t>
  </si>
  <si>
    <t>MIRAVE PATRICIO</t>
  </si>
  <si>
    <t>DIAZ ADRIAN</t>
  </si>
  <si>
    <t>OJEDA CARLOS MIGUEL</t>
  </si>
  <si>
    <t>SENNO ANTONIO CEFERINO</t>
  </si>
  <si>
    <t>CARRERA FERNANDO OSCAR</t>
  </si>
  <si>
    <t>STEVEN DARIO NAHUEL</t>
  </si>
  <si>
    <t>SUAREZ ALEJANDRO CESAR</t>
  </si>
  <si>
    <t>VALSECCHI MARTIN HORACIO</t>
  </si>
  <si>
    <t>SOCOLOBSKY CARLOS ARIEL</t>
  </si>
  <si>
    <t>ACOSTA JUAN DARIO</t>
  </si>
  <si>
    <t>RAMPOLDI DANIEL</t>
  </si>
  <si>
    <t>MUZNIK GUSTAVO</t>
  </si>
  <si>
    <t>PORTAS PABLO</t>
  </si>
  <si>
    <t>ETEROVICH ARMANDO NICOLAS</t>
  </si>
  <si>
    <t>COX ANGEL NORBERTO</t>
  </si>
  <si>
    <t>SANCHEZ JAVIER</t>
  </si>
  <si>
    <t>SABORIDO HECTOR GABRIEL</t>
  </si>
  <si>
    <t>LOPEZ RAUL CESAR</t>
  </si>
  <si>
    <t>GOMEZ GUSTAVO ERNESTO</t>
  </si>
  <si>
    <t>LIZARRAGA DANIEL EDUARDO</t>
  </si>
  <si>
    <t>CEJAS FERNANDO GASTON</t>
  </si>
  <si>
    <t>MUGUERZA CARLOS LORENZO</t>
  </si>
  <si>
    <t>CARRION ARNALDO DARIO</t>
  </si>
  <si>
    <t>RIDAO JUAN ALEJANDRO</t>
  </si>
  <si>
    <t>PICCHIONI JUAN FRANCO</t>
  </si>
  <si>
    <t>ALVAREZ ABEL HORACIO</t>
  </si>
  <si>
    <t>IGLESIAS JUAN CARLOS</t>
  </si>
  <si>
    <t>ARAUJO GUILLERMO</t>
  </si>
  <si>
    <t>LATTE ALEJANDRO</t>
  </si>
  <si>
    <t>BEPMALE LEONARDO</t>
  </si>
  <si>
    <t>VARELA MARTIN</t>
  </si>
  <si>
    <t>TORCHIA SERGIO</t>
  </si>
  <si>
    <t>PINGEL JUAN EDUARDO</t>
  </si>
  <si>
    <t>INCAURGARAT FERNANDO</t>
  </si>
  <si>
    <t>LERNOUD VICTOR JORGE</t>
  </si>
  <si>
    <t>GIL MARCELO</t>
  </si>
  <si>
    <t>VILLA JORGE LUIS</t>
  </si>
  <si>
    <t>ROTTA NICOLAS</t>
  </si>
  <si>
    <t>RUVIRA ULISES</t>
  </si>
  <si>
    <t>DIAZ ALBERTO</t>
  </si>
  <si>
    <t>PUCICH HERNAN AURELIO</t>
  </si>
  <si>
    <t>SOSA CAZALES ALEJANDRO</t>
  </si>
  <si>
    <t>NAVEYRA CARLOS</t>
  </si>
  <si>
    <t>CANINI ALFREDO</t>
  </si>
  <si>
    <t>VALLONE DANIEL ERNESTO</t>
  </si>
  <si>
    <t>TORNATORE JORGE</t>
  </si>
  <si>
    <t>LUCIANO RICARDO SALVADOR</t>
  </si>
  <si>
    <t>SAEZ CLAUDIO</t>
  </si>
  <si>
    <t>ELICHIRIBEHETY EDGARDO</t>
  </si>
  <si>
    <t>SUEYRO JUAN MANUEL</t>
  </si>
  <si>
    <t>TROVATO RUBEN OSVALDO</t>
  </si>
  <si>
    <t>LAURITO ERNESTO</t>
  </si>
  <si>
    <t>SPINER EDUARDO</t>
  </si>
  <si>
    <t>BOLLINI MARIO RODOLFO</t>
  </si>
  <si>
    <t>BERTERRETCHE CARLOS MARTIN</t>
  </si>
  <si>
    <t>PORTINARI EDUARDO JOSE</t>
  </si>
  <si>
    <t>PONCE DE LEON OMAR</t>
  </si>
  <si>
    <t>DELLEPIANE CARLOS RAFAEL</t>
  </si>
  <si>
    <t>RIVERO MARCOS</t>
  </si>
  <si>
    <t>CORDA GUILLERMO OSVALDO</t>
  </si>
  <si>
    <t>VIRAG DAVID</t>
  </si>
  <si>
    <t>TAMAGNO CARLOS NESTOR</t>
  </si>
  <si>
    <t>KEIMEL JOSE ARMANDO</t>
  </si>
  <si>
    <t>IANNI CHRISTIAN</t>
  </si>
  <si>
    <t>D´ETTORRE NEGRI MAXIMILIANO</t>
  </si>
  <si>
    <t>PONCE DE LEON BARTON VIVIAN</t>
  </si>
  <si>
    <t>GALE PAULA GUILLERMINA</t>
  </si>
  <si>
    <t>PANUNCIO MIRTA</t>
  </si>
  <si>
    <t>FARIAS GRACIELA</t>
  </si>
  <si>
    <t>CACIOPPO LILIANA</t>
  </si>
  <si>
    <t>CALCATERRA MARIELA</t>
  </si>
  <si>
    <t>GIACCIO CLAUDIA</t>
  </si>
  <si>
    <t>LUSTIG NORA ESTHER</t>
  </si>
  <si>
    <t>TREBINO MARIA ALEJANDRA</t>
  </si>
  <si>
    <t>ALONSO GABRIELA</t>
  </si>
  <si>
    <t>CASTRO CLAUDIA ELIZABETH</t>
  </si>
  <si>
    <t>DEL PRETE MARCELA SILVIA</t>
  </si>
  <si>
    <t>AGLIANO MARIA ROSA</t>
  </si>
  <si>
    <t>ESTIFIQUE MONICA</t>
  </si>
  <si>
    <t>PETRAGLIA MARGARITA</t>
  </si>
  <si>
    <t>LOPEZ JUSTINA</t>
  </si>
  <si>
    <t>LARROCA MIRTA LIDIA</t>
  </si>
  <si>
    <t>DAMAS CATEGORIA HASTA 9,9 INDEX</t>
  </si>
  <si>
    <t>DAMAS CATEGORIA 20 AL MAXIMO</t>
  </si>
  <si>
    <t>VILLA GESELL GOLF CLUB</t>
  </si>
  <si>
    <t>FEDERACION REGIONAL DE GOLF MAR Y SIERRAS</t>
  </si>
  <si>
    <t>SABADO 25  DE MAYO DE 2024</t>
  </si>
  <si>
    <r>
      <rPr>
        <b/>
        <sz val="11"/>
        <color theme="5" tint="0.39997558519241921"/>
        <rFont val="Arial"/>
        <family val="2"/>
      </rPr>
      <t>DAMAS HASTA 19,9 INDEX</t>
    </r>
    <r>
      <rPr>
        <b/>
        <sz val="11"/>
        <color theme="3" tint="0.39997558519241921"/>
        <rFont val="Arial"/>
        <family val="2"/>
      </rPr>
      <t xml:space="preserve"> Y CABALLEROS HASTA 9,9 INDEX</t>
    </r>
  </si>
  <si>
    <t>HOYO 1</t>
  </si>
  <si>
    <t>DI IORIO JONATHAN</t>
  </si>
  <si>
    <t>NIGRO JORGE</t>
  </si>
  <si>
    <t>CARROZZINO JAVIER</t>
  </si>
  <si>
    <t>ZARATE GERARDO</t>
  </si>
  <si>
    <t>ALVAREZ SEBASTIAN</t>
  </si>
  <si>
    <t>SAAVEDRA LUIS</t>
  </si>
  <si>
    <t>HERRERA VEGAS SANTIAGO</t>
  </si>
  <si>
    <t>VANZATO EMMA ELE</t>
  </si>
  <si>
    <t>RUANI MATIAS</t>
  </si>
  <si>
    <r>
      <rPr>
        <b/>
        <sz val="11"/>
        <color theme="5" tint="0.39997558519241921"/>
        <rFont val="Arial"/>
        <family val="2"/>
      </rPr>
      <t>DAMAS 20 AL MAXIMO INDEX</t>
    </r>
    <r>
      <rPr>
        <b/>
        <sz val="11"/>
        <color theme="3" tint="0.39997558519241921"/>
        <rFont val="Arial"/>
        <family val="2"/>
      </rPr>
      <t xml:space="preserve"> Y CABALLEROS 10 AL MAXIMO INDEX</t>
    </r>
  </si>
  <si>
    <t>VALLONE DANIEL</t>
  </si>
  <si>
    <t>SOCOLOBSKY CARLOS</t>
  </si>
  <si>
    <t>MUGUERZA CARLOS L</t>
  </si>
  <si>
    <t>MONTEIRO RUBEN</t>
  </si>
  <si>
    <t>CARRION ARNALDO</t>
  </si>
  <si>
    <t>LIZARRAGA DANIEL</t>
  </si>
  <si>
    <t>D´ETTORRE MAXIMILIA</t>
  </si>
  <si>
    <t>TROVATO RUBEN</t>
  </si>
  <si>
    <t>LAMORTE SEBASTIAN</t>
  </si>
  <si>
    <t>RODRIGUEZ JUAN JO</t>
  </si>
  <si>
    <t>RODRIGUEZ MAURICIO</t>
  </si>
  <si>
    <t>HEIZENREDER PABLO</t>
  </si>
  <si>
    <t>PAVON NAVARRO JOSE</t>
  </si>
  <si>
    <t>COX NORBERTO</t>
  </si>
  <si>
    <t>SCATARELLI DANIEL</t>
  </si>
  <si>
    <t xml:space="preserve">PICCHIONI JUAN </t>
  </si>
  <si>
    <t>MUGUERZA CARLOS</t>
  </si>
  <si>
    <t>LUCIANO RICARDO</t>
  </si>
  <si>
    <t>EZPELETA ALFREDO EDGARDO</t>
  </si>
  <si>
    <t>D´ETTORRE NEGRI M</t>
  </si>
  <si>
    <t>TREBINO MARIA AL.</t>
  </si>
  <si>
    <t>P</t>
  </si>
  <si>
    <t>T</t>
  </si>
  <si>
    <t>S</t>
  </si>
  <si>
    <t>E</t>
  </si>
  <si>
    <t>C</t>
  </si>
  <si>
    <t>D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</si>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</sst>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C0A]General"/>
    <numFmt numFmtId="165" formatCode="dd/mm/yyyy;@"/>
    <numFmt numFmtId="166" formatCode="[$-C0A]General"/>
  </numFmts>
  <fonts count="45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5"/>
      <color indexed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0"/>
      <name val="Arial"/>
      <family val="2"/>
    </font>
    <font>
      <sz val="10"/>
      <color theme="1"/>
      <name val="Arial1"/>
    </font>
    <font>
      <b/>
      <sz val="16"/>
      <color indexed="10"/>
      <name val="Arial"/>
      <family val="2"/>
    </font>
    <font>
      <b/>
      <u/>
      <sz val="15"/>
      <color indexed="10"/>
      <name val="Arial"/>
      <family val="2"/>
    </font>
    <font>
      <sz val="10"/>
      <name val="Arial"/>
      <family val="2"/>
    </font>
    <font>
      <sz val="15"/>
      <color rgb="FFFF0000"/>
      <name val="Arial"/>
      <family val="2"/>
    </font>
    <font>
      <b/>
      <sz val="15"/>
      <color rgb="FFFF0000"/>
      <name val="Arial"/>
      <family val="2"/>
    </font>
    <font>
      <b/>
      <sz val="15"/>
      <color theme="1"/>
      <name val="Arial"/>
      <family val="2"/>
    </font>
    <font>
      <b/>
      <sz val="10"/>
      <color rgb="FF0000FF"/>
      <name val="Arial"/>
      <family val="2"/>
    </font>
    <font>
      <sz val="15"/>
      <color rgb="FF008000"/>
      <name val="Arial"/>
      <family val="2"/>
    </font>
    <font>
      <sz val="10"/>
      <color rgb="FF0000FF"/>
      <name val="Arial"/>
      <family val="2"/>
    </font>
    <font>
      <sz val="15"/>
      <color rgb="FF0000FF"/>
      <name val="Arial"/>
      <family val="2"/>
    </font>
    <font>
      <b/>
      <sz val="20"/>
      <color indexed="10"/>
      <name val="Arial"/>
      <family val="2"/>
    </font>
    <font>
      <b/>
      <u/>
      <sz val="20"/>
      <color indexed="10"/>
      <name val="Arial"/>
      <family val="2"/>
    </font>
    <font>
      <sz val="15"/>
      <name val="Wingdings 2"/>
      <family val="1"/>
      <charset val="2"/>
    </font>
    <font>
      <b/>
      <sz val="13"/>
      <name val="Arial"/>
      <family val="2"/>
    </font>
    <font>
      <b/>
      <sz val="15"/>
      <color rgb="FF00800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5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3"/>
      <name val="Arial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7" fillId="0" borderId="0"/>
  </cellStyleXfs>
  <cellXfs count="1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5" xfId="0" quotePrefix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/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6" fillId="0" borderId="2" xfId="0" quotePrefix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/>
    <xf numFmtId="0" fontId="1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165" fontId="13" fillId="0" borderId="16" xfId="0" applyNumberFormat="1" applyFont="1" applyFill="1" applyBorder="1" applyAlignment="1">
      <alignment horizontal="center"/>
    </xf>
    <xf numFmtId="0" fontId="5" fillId="0" borderId="18" xfId="0" applyFont="1" applyFill="1" applyBorder="1"/>
    <xf numFmtId="0" fontId="18" fillId="0" borderId="0" xfId="0" applyFont="1" applyAlignment="1">
      <alignment horizontal="center"/>
    </xf>
    <xf numFmtId="14" fontId="15" fillId="0" borderId="0" xfId="0" applyNumberFormat="1" applyFont="1" applyBorder="1"/>
    <xf numFmtId="0" fontId="3" fillId="0" borderId="1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6" fontId="23" fillId="0" borderId="23" xfId="1" applyNumberFormat="1" applyFont="1" applyBorder="1" applyAlignment="1">
      <alignment horizontal="center"/>
    </xf>
    <xf numFmtId="166" fontId="24" fillId="0" borderId="24" xfId="1" applyNumberFormat="1" applyFont="1" applyBorder="1" applyAlignment="1">
      <alignment horizontal="center"/>
    </xf>
    <xf numFmtId="166" fontId="23" fillId="0" borderId="24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26" fillId="0" borderId="2" xfId="1" applyNumberFormat="1" applyFont="1" applyFill="1" applyBorder="1" applyAlignment="1">
      <alignment horizontal="center"/>
    </xf>
    <xf numFmtId="166" fontId="27" fillId="0" borderId="2" xfId="1" applyNumberFormat="1" applyFont="1" applyFill="1" applyBorder="1" applyAlignment="1">
      <alignment horizontal="center"/>
    </xf>
    <xf numFmtId="166" fontId="21" fillId="0" borderId="2" xfId="1" applyNumberFormat="1" applyFont="1" applyFill="1" applyBorder="1" applyAlignment="1">
      <alignment horizontal="center"/>
    </xf>
    <xf numFmtId="166" fontId="25" fillId="0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6" fillId="0" borderId="0" xfId="0" applyFont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166" fontId="23" fillId="0" borderId="25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0" fillId="0" borderId="0" xfId="0" applyFont="1" applyFill="1"/>
    <xf numFmtId="0" fontId="31" fillId="0" borderId="16" xfId="0" applyNumberFormat="1" applyFont="1" applyFill="1" applyBorder="1" applyAlignment="1">
      <alignment horizontal="center"/>
    </xf>
    <xf numFmtId="14" fontId="22" fillId="6" borderId="16" xfId="0" applyNumberFormat="1" applyFont="1" applyFill="1" applyBorder="1"/>
    <xf numFmtId="0" fontId="16" fillId="5" borderId="21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5" fontId="13" fillId="0" borderId="28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center"/>
    </xf>
    <xf numFmtId="166" fontId="32" fillId="0" borderId="10" xfId="1" applyNumberFormat="1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16" xfId="0" applyFont="1" applyBorder="1"/>
    <xf numFmtId="0" fontId="35" fillId="0" borderId="0" xfId="0" applyFont="1"/>
    <xf numFmtId="0" fontId="38" fillId="0" borderId="0" xfId="0" applyFont="1"/>
    <xf numFmtId="20" fontId="16" fillId="0" borderId="32" xfId="0" applyNumberFormat="1" applyFont="1" applyBorder="1" applyAlignment="1">
      <alignment horizontal="center"/>
    </xf>
    <xf numFmtId="0" fontId="20" fillId="0" borderId="18" xfId="0" applyFont="1" applyBorder="1"/>
    <xf numFmtId="0" fontId="20" fillId="0" borderId="33" xfId="0" applyFont="1" applyBorder="1"/>
    <xf numFmtId="0" fontId="20" fillId="0" borderId="11" xfId="0" applyFont="1" applyBorder="1"/>
    <xf numFmtId="0" fontId="20" fillId="0" borderId="34" xfId="0" applyFont="1" applyBorder="1"/>
    <xf numFmtId="0" fontId="20" fillId="0" borderId="35" xfId="0" applyFont="1" applyBorder="1"/>
    <xf numFmtId="0" fontId="42" fillId="10" borderId="1" xfId="0" applyFont="1" applyFill="1" applyBorder="1" applyAlignment="1">
      <alignment horizontal="center"/>
    </xf>
    <xf numFmtId="0" fontId="20" fillId="0" borderId="0" xfId="0" applyFont="1"/>
    <xf numFmtId="20" fontId="16" fillId="0" borderId="36" xfId="0" applyNumberFormat="1" applyFont="1" applyBorder="1" applyAlignment="1">
      <alignment horizontal="center"/>
    </xf>
    <xf numFmtId="20" fontId="16" fillId="0" borderId="37" xfId="0" applyNumberFormat="1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43" fillId="0" borderId="9" xfId="0" applyFont="1" applyBorder="1" applyAlignment="1">
      <alignment horizontal="center"/>
    </xf>
    <xf numFmtId="0" fontId="43" fillId="0" borderId="13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20" xfId="0" applyFont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2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41" fillId="9" borderId="29" xfId="0" applyFont="1" applyFill="1" applyBorder="1" applyAlignment="1">
      <alignment horizontal="center"/>
    </xf>
    <xf numFmtId="0" fontId="41" fillId="9" borderId="30" xfId="0" applyFont="1" applyFill="1" applyBorder="1" applyAlignment="1">
      <alignment horizontal="center"/>
    </xf>
    <xf numFmtId="0" fontId="41" fillId="9" borderId="31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20" xfId="0" applyFont="1" applyBorder="1" applyAlignment="1">
      <alignment horizontal="center"/>
    </xf>
    <xf numFmtId="0" fontId="36" fillId="7" borderId="17" xfId="0" applyFont="1" applyFill="1" applyBorder="1" applyAlignment="1">
      <alignment horizontal="center" vertical="center"/>
    </xf>
    <xf numFmtId="0" fontId="36" fillId="7" borderId="19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center" vertical="center"/>
    </xf>
    <xf numFmtId="0" fontId="37" fillId="8" borderId="17" xfId="0" applyFont="1" applyFill="1" applyBorder="1" applyAlignment="1">
      <alignment horizontal="center"/>
    </xf>
    <xf numFmtId="0" fontId="37" fillId="8" borderId="19" xfId="0" applyFont="1" applyFill="1" applyBorder="1" applyAlignment="1">
      <alignment horizontal="center"/>
    </xf>
    <xf numFmtId="0" fontId="37" fillId="8" borderId="3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0" fillId="0" borderId="39" xfId="0" applyFont="1" applyBorder="1"/>
    <xf numFmtId="0" fontId="20" fillId="0" borderId="40" xfId="0" applyFont="1" applyBorder="1"/>
    <xf numFmtId="0" fontId="20" fillId="0" borderId="41" xfId="0" applyFont="1" applyBorder="1"/>
    <xf numFmtId="0" fontId="41" fillId="9" borderId="17" xfId="0" applyFont="1" applyFill="1" applyBorder="1" applyAlignment="1">
      <alignment horizontal="center"/>
    </xf>
    <xf numFmtId="0" fontId="41" fillId="9" borderId="19" xfId="0" applyFont="1" applyFill="1" applyBorder="1" applyAlignment="1">
      <alignment horizontal="center"/>
    </xf>
    <xf numFmtId="0" fontId="41" fillId="9" borderId="3" xfId="0" applyFont="1" applyFill="1" applyBorder="1" applyAlignment="1">
      <alignment horizontal="center"/>
    </xf>
    <xf numFmtId="20" fontId="16" fillId="0" borderId="42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2" xfId="0" applyFont="1" applyBorder="1"/>
    <xf numFmtId="0" fontId="20" fillId="0" borderId="10" xfId="0" applyFont="1" applyBorder="1"/>
    <xf numFmtId="0" fontId="20" fillId="0" borderId="28" xfId="0" applyFont="1" applyBorder="1"/>
    <xf numFmtId="20" fontId="16" fillId="0" borderId="43" xfId="0" applyNumberFormat="1" applyFont="1" applyBorder="1" applyAlignment="1">
      <alignment horizontal="center"/>
    </xf>
    <xf numFmtId="0" fontId="1" fillId="0" borderId="0" xfId="0" applyFont="1" applyAlignment="1"/>
    <xf numFmtId="0" fontId="22" fillId="5" borderId="18" xfId="0" applyFont="1" applyFill="1" applyBorder="1"/>
    <xf numFmtId="166" fontId="21" fillId="0" borderId="2" xfId="1" quotePrefix="1" applyNumberFormat="1" applyFont="1" applyFill="1" applyBorder="1" applyAlignment="1">
      <alignment horizontal="center"/>
    </xf>
    <xf numFmtId="166" fontId="27" fillId="0" borderId="2" xfId="1" quotePrefix="1" applyNumberFormat="1" applyFont="1" applyFill="1" applyBorder="1" applyAlignment="1">
      <alignment horizontal="center"/>
    </xf>
    <xf numFmtId="166" fontId="32" fillId="0" borderId="10" xfId="1" quotePrefix="1" applyNumberFormat="1" applyFont="1" applyFill="1" applyBorder="1" applyAlignment="1">
      <alignment horizontal="center"/>
    </xf>
    <xf numFmtId="0" fontId="5" fillId="0" borderId="11" xfId="0" applyFont="1" applyFill="1" applyBorder="1"/>
    <xf numFmtId="166" fontId="26" fillId="0" borderId="12" xfId="1" applyNumberFormat="1" applyFont="1" applyFill="1" applyBorder="1" applyAlignment="1">
      <alignment horizontal="center"/>
    </xf>
    <xf numFmtId="166" fontId="27" fillId="0" borderId="12" xfId="1" applyNumberFormat="1" applyFont="1" applyFill="1" applyBorder="1" applyAlignment="1">
      <alignment horizontal="center"/>
    </xf>
    <xf numFmtId="166" fontId="21" fillId="0" borderId="12" xfId="1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166" fontId="32" fillId="0" borderId="15" xfId="1" applyNumberFormat="1" applyFont="1" applyFill="1" applyBorder="1" applyAlignment="1">
      <alignment horizontal="center"/>
    </xf>
    <xf numFmtId="165" fontId="13" fillId="0" borderId="44" xfId="0" applyNumberFormat="1" applyFont="1" applyFill="1" applyBorder="1" applyAlignment="1">
      <alignment horizontal="center"/>
    </xf>
    <xf numFmtId="0" fontId="6" fillId="0" borderId="12" xfId="0" quotePrefix="1" applyFont="1" applyFill="1" applyBorder="1" applyAlignment="1">
      <alignment horizontal="center"/>
    </xf>
    <xf numFmtId="166" fontId="32" fillId="0" borderId="15" xfId="1" quotePrefix="1" applyNumberFormat="1" applyFont="1" applyFill="1" applyBorder="1" applyAlignment="1">
      <alignment horizontal="center"/>
    </xf>
    <xf numFmtId="166" fontId="32" fillId="5" borderId="10" xfId="1" applyNumberFormat="1" applyFont="1" applyFill="1" applyBorder="1" applyAlignment="1">
      <alignment horizontal="center"/>
    </xf>
    <xf numFmtId="0" fontId="44" fillId="5" borderId="18" xfId="0" applyFont="1" applyFill="1" applyBorder="1"/>
    <xf numFmtId="0" fontId="44" fillId="5" borderId="33" xfId="0" applyFont="1" applyFill="1" applyBorder="1"/>
    <xf numFmtId="0" fontId="44" fillId="5" borderId="16" xfId="0" applyFont="1" applyFill="1" applyBorder="1"/>
    <xf numFmtId="0" fontId="44" fillId="5" borderId="11" xfId="0" applyFont="1" applyFill="1" applyBorder="1"/>
    <xf numFmtId="20" fontId="16" fillId="5" borderId="38" xfId="0" applyNumberFormat="1" applyFont="1" applyFill="1" applyBorder="1" applyAlignment="1">
      <alignment horizontal="center"/>
    </xf>
    <xf numFmtId="20" fontId="16" fillId="5" borderId="36" xfId="0" applyNumberFormat="1" applyFont="1" applyFill="1" applyBorder="1" applyAlignment="1">
      <alignment horizontal="center"/>
    </xf>
    <xf numFmtId="166" fontId="25" fillId="0" borderId="15" xfId="1" quotePrefix="1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3" fillId="0" borderId="9" xfId="0" quotePrefix="1" applyFont="1" applyBorder="1" applyAlignment="1">
      <alignment horizontal="center"/>
    </xf>
    <xf numFmtId="0" fontId="1" fillId="0" borderId="9" xfId="0" quotePrefix="1" applyFont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43" fillId="0" borderId="13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3" fillId="0" borderId="12" xfId="0" quotePrefix="1" applyFont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1"/>
  <sheetViews>
    <sheetView tabSelected="1" zoomScale="70" zoomScaleNormal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3" customWidth="1"/>
    <col min="9" max="9" width="12.85546875" style="27" customWidth="1"/>
    <col min="10" max="10" width="9.5703125" style="57" customWidth="1"/>
    <col min="11" max="11" width="11.42578125" style="27"/>
    <col min="12" max="12" width="11.42578125" style="1"/>
    <col min="13" max="13" width="52.5703125" style="149" bestFit="1" customWidth="1"/>
    <col min="14" max="14" width="48.85546875" style="149" bestFit="1" customWidth="1"/>
    <col min="15" max="17" width="4.5703125" style="149" bestFit="1" customWidth="1"/>
    <col min="18" max="18" width="6.28515625" style="149" bestFit="1" customWidth="1"/>
    <col min="19" max="19" width="4.5703125" style="149" bestFit="1" customWidth="1"/>
    <col min="20" max="16384" width="11.42578125" style="1"/>
  </cols>
  <sheetData>
    <row r="1" spans="1:20" ht="30.75">
      <c r="A1" s="109" t="s">
        <v>6</v>
      </c>
      <c r="B1" s="109"/>
      <c r="C1" s="109"/>
      <c r="D1" s="109"/>
      <c r="E1" s="109"/>
      <c r="F1" s="109"/>
      <c r="G1" s="109"/>
      <c r="H1" s="109"/>
      <c r="I1" s="1"/>
    </row>
    <row r="2" spans="1:20" ht="30.75">
      <c r="A2" s="109" t="s">
        <v>7</v>
      </c>
      <c r="B2" s="109"/>
      <c r="C2" s="109"/>
      <c r="D2" s="109"/>
      <c r="E2" s="109"/>
      <c r="F2" s="109"/>
      <c r="G2" s="109"/>
      <c r="H2" s="109"/>
      <c r="I2" s="1"/>
    </row>
    <row r="3" spans="1:20">
      <c r="A3" s="1"/>
      <c r="B3" s="1"/>
      <c r="C3" s="1"/>
      <c r="D3" s="1"/>
      <c r="E3" s="1"/>
      <c r="F3" s="1"/>
      <c r="G3" s="1"/>
      <c r="H3" s="1"/>
      <c r="I3" s="1"/>
    </row>
    <row r="4" spans="1:20" ht="25.5">
      <c r="A4" s="110" t="s">
        <v>35</v>
      </c>
      <c r="B4" s="110"/>
      <c r="C4" s="110"/>
      <c r="D4" s="110"/>
      <c r="E4" s="110"/>
      <c r="F4" s="110"/>
      <c r="G4" s="110"/>
      <c r="H4" s="110"/>
      <c r="I4" s="1"/>
    </row>
    <row r="5" spans="1:20" ht="25.5">
      <c r="A5" s="110" t="s">
        <v>36</v>
      </c>
      <c r="B5" s="110"/>
      <c r="C5" s="110"/>
      <c r="D5" s="110"/>
      <c r="E5" s="110"/>
      <c r="F5" s="110"/>
      <c r="G5" s="110"/>
      <c r="H5" s="110"/>
      <c r="I5" s="1"/>
    </row>
    <row r="6" spans="1:20" ht="26.25">
      <c r="A6" s="111" t="s">
        <v>38</v>
      </c>
      <c r="B6" s="111"/>
      <c r="C6" s="111"/>
      <c r="D6" s="111"/>
      <c r="E6" s="111"/>
      <c r="F6" s="111"/>
      <c r="G6" s="111"/>
      <c r="H6" s="111"/>
      <c r="I6" s="1"/>
    </row>
    <row r="7" spans="1:20" ht="20.25">
      <c r="A7" s="6"/>
      <c r="B7" s="6"/>
      <c r="C7" s="6"/>
      <c r="D7" s="6"/>
      <c r="E7" s="6"/>
      <c r="F7" s="6"/>
      <c r="G7" s="6"/>
      <c r="H7" s="6"/>
      <c r="I7" s="1"/>
    </row>
    <row r="8" spans="1:20" ht="19.5">
      <c r="A8" s="112" t="s">
        <v>25</v>
      </c>
      <c r="B8" s="112"/>
      <c r="C8" s="112"/>
      <c r="D8" s="112"/>
      <c r="E8" s="112"/>
      <c r="F8" s="112"/>
      <c r="G8" s="112"/>
      <c r="H8" s="112"/>
      <c r="I8" s="1"/>
    </row>
    <row r="9" spans="1:20" ht="19.5">
      <c r="A9" s="113" t="s">
        <v>41</v>
      </c>
      <c r="B9" s="113"/>
      <c r="C9" s="113"/>
      <c r="D9" s="113"/>
      <c r="E9" s="113"/>
      <c r="F9" s="113"/>
      <c r="G9" s="113"/>
      <c r="H9" s="113"/>
      <c r="I9" s="1"/>
    </row>
    <row r="10" spans="1:20" ht="20.25" thickBot="1">
      <c r="A10" s="114"/>
      <c r="B10" s="114"/>
      <c r="C10" s="114"/>
      <c r="D10" s="114"/>
      <c r="E10" s="114"/>
      <c r="F10" s="114"/>
      <c r="G10" s="114"/>
      <c r="H10" s="114"/>
      <c r="I10" s="1"/>
    </row>
    <row r="11" spans="1:20" ht="20.25" thickBot="1">
      <c r="A11" s="106" t="s">
        <v>17</v>
      </c>
      <c r="B11" s="107"/>
      <c r="C11" s="107"/>
      <c r="D11" s="107"/>
      <c r="E11" s="107"/>
      <c r="F11" s="107"/>
      <c r="G11" s="107"/>
      <c r="H11" s="108"/>
      <c r="I11" s="1"/>
      <c r="K11" s="64" t="s">
        <v>30</v>
      </c>
    </row>
    <row r="12" spans="1:20" s="3" customFormat="1" ht="20.25" thickBot="1">
      <c r="A12" s="4" t="s">
        <v>0</v>
      </c>
      <c r="B12" s="5" t="s">
        <v>8</v>
      </c>
      <c r="C12" s="5" t="s">
        <v>16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63" t="s">
        <v>29</v>
      </c>
      <c r="J12" s="56"/>
      <c r="K12" s="64" t="s">
        <v>33</v>
      </c>
      <c r="L12" s="1"/>
      <c r="M12" s="149"/>
      <c r="N12" s="149"/>
      <c r="O12" s="149"/>
      <c r="P12" s="149"/>
      <c r="Q12" s="149"/>
      <c r="R12" s="149"/>
      <c r="S12" s="149"/>
      <c r="T12" s="1"/>
    </row>
    <row r="13" spans="1:20" ht="19.5">
      <c r="A13" s="38" t="s">
        <v>99</v>
      </c>
      <c r="B13" s="50" t="s">
        <v>47</v>
      </c>
      <c r="C13" s="51">
        <v>6.7</v>
      </c>
      <c r="D13" s="52">
        <v>8</v>
      </c>
      <c r="E13" s="51">
        <v>37</v>
      </c>
      <c r="F13" s="51">
        <v>39</v>
      </c>
      <c r="G13" s="32">
        <f>SUM(E13+F13)</f>
        <v>76</v>
      </c>
      <c r="H13" s="81">
        <f>(G13-D13)</f>
        <v>68</v>
      </c>
      <c r="I13" s="77">
        <v>29670</v>
      </c>
      <c r="J13" s="73" t="s">
        <v>21</v>
      </c>
      <c r="K13" s="65">
        <f t="shared" ref="K13:K75" si="0">(F13-D13*0.5)</f>
        <v>35</v>
      </c>
    </row>
    <row r="14" spans="1:20" ht="19.5">
      <c r="A14" s="38" t="s">
        <v>57</v>
      </c>
      <c r="B14" s="50" t="s">
        <v>58</v>
      </c>
      <c r="C14" s="51">
        <v>1.4</v>
      </c>
      <c r="D14" s="52">
        <v>2</v>
      </c>
      <c r="E14" s="51">
        <v>38</v>
      </c>
      <c r="F14" s="51">
        <v>35</v>
      </c>
      <c r="G14" s="171">
        <f>SUM(E14+F14)</f>
        <v>73</v>
      </c>
      <c r="H14" s="81">
        <f>(G14-D14)</f>
        <v>71</v>
      </c>
      <c r="I14" s="77">
        <v>34095</v>
      </c>
      <c r="J14" s="73" t="s">
        <v>39</v>
      </c>
      <c r="K14" s="65">
        <f t="shared" si="0"/>
        <v>34</v>
      </c>
    </row>
    <row r="15" spans="1:20" ht="19.5">
      <c r="A15" s="38" t="s">
        <v>61</v>
      </c>
      <c r="B15" s="50" t="s">
        <v>34</v>
      </c>
      <c r="C15" s="51">
        <v>2.2999999999999998</v>
      </c>
      <c r="D15" s="52">
        <v>3</v>
      </c>
      <c r="E15" s="51">
        <v>36</v>
      </c>
      <c r="F15" s="51">
        <v>39</v>
      </c>
      <c r="G15" s="32">
        <f>SUM(E15+F15)</f>
        <v>75</v>
      </c>
      <c r="H15" s="81">
        <f>(G15-D15)</f>
        <v>72</v>
      </c>
      <c r="I15" s="77">
        <v>34256</v>
      </c>
      <c r="K15" s="65">
        <f t="shared" si="0"/>
        <v>37.5</v>
      </c>
    </row>
    <row r="16" spans="1:20" ht="19.5">
      <c r="A16" s="38" t="s">
        <v>59</v>
      </c>
      <c r="B16" s="50" t="s">
        <v>34</v>
      </c>
      <c r="C16" s="51">
        <v>1.5</v>
      </c>
      <c r="D16" s="52">
        <v>2</v>
      </c>
      <c r="E16" s="51">
        <v>41</v>
      </c>
      <c r="F16" s="51">
        <v>35</v>
      </c>
      <c r="G16" s="32">
        <f>SUM(E16+F16)</f>
        <v>76</v>
      </c>
      <c r="H16" s="81">
        <f>(G16-D16)</f>
        <v>74</v>
      </c>
      <c r="I16" s="77">
        <v>30943</v>
      </c>
      <c r="K16" s="65">
        <f t="shared" si="0"/>
        <v>34</v>
      </c>
    </row>
    <row r="17" spans="1:11" ht="19.5">
      <c r="A17" s="38" t="s">
        <v>46</v>
      </c>
      <c r="B17" s="50" t="s">
        <v>47</v>
      </c>
      <c r="C17" s="51">
        <v>-0.4</v>
      </c>
      <c r="D17" s="52">
        <v>-1</v>
      </c>
      <c r="E17" s="51">
        <v>36</v>
      </c>
      <c r="F17" s="51">
        <v>37</v>
      </c>
      <c r="G17" s="171">
        <f>SUM(E17+F17)</f>
        <v>73</v>
      </c>
      <c r="H17" s="81">
        <f>(G17-D17)</f>
        <v>74</v>
      </c>
      <c r="I17" s="77">
        <v>34117</v>
      </c>
      <c r="J17" s="73" t="s">
        <v>40</v>
      </c>
      <c r="K17" s="65">
        <f t="shared" si="0"/>
        <v>37.5</v>
      </c>
    </row>
    <row r="18" spans="1:11" ht="19.5">
      <c r="A18" s="38" t="s">
        <v>71</v>
      </c>
      <c r="B18" s="50" t="s">
        <v>72</v>
      </c>
      <c r="C18" s="51">
        <v>3</v>
      </c>
      <c r="D18" s="52">
        <v>3</v>
      </c>
      <c r="E18" s="51">
        <v>40</v>
      </c>
      <c r="F18" s="51">
        <v>37</v>
      </c>
      <c r="G18" s="32">
        <f>SUM(E18+F18)</f>
        <v>77</v>
      </c>
      <c r="H18" s="81">
        <f>(G18-D18)</f>
        <v>74</v>
      </c>
      <c r="I18" s="77">
        <v>29353</v>
      </c>
      <c r="K18" s="65">
        <f t="shared" si="0"/>
        <v>35.5</v>
      </c>
    </row>
    <row r="19" spans="1:11" ht="19.5">
      <c r="A19" s="38" t="s">
        <v>80</v>
      </c>
      <c r="B19" s="50" t="s">
        <v>34</v>
      </c>
      <c r="C19" s="51">
        <v>4.8</v>
      </c>
      <c r="D19" s="52">
        <v>6</v>
      </c>
      <c r="E19" s="51">
        <v>42</v>
      </c>
      <c r="F19" s="51">
        <v>38</v>
      </c>
      <c r="G19" s="32">
        <f>SUM(E19+F19)</f>
        <v>80</v>
      </c>
      <c r="H19" s="81">
        <f>(G19-D19)</f>
        <v>74</v>
      </c>
      <c r="I19" s="77">
        <v>27244</v>
      </c>
      <c r="K19" s="65">
        <f t="shared" si="0"/>
        <v>35</v>
      </c>
    </row>
    <row r="20" spans="1:11" ht="19.5">
      <c r="A20" s="38" t="s">
        <v>98</v>
      </c>
      <c r="B20" s="50" t="s">
        <v>82</v>
      </c>
      <c r="C20" s="51">
        <v>6.7</v>
      </c>
      <c r="D20" s="52">
        <v>8</v>
      </c>
      <c r="E20" s="51">
        <v>44</v>
      </c>
      <c r="F20" s="51">
        <v>38</v>
      </c>
      <c r="G20" s="32">
        <f>SUM(E20+F20)</f>
        <v>82</v>
      </c>
      <c r="H20" s="81">
        <f>(G20-D20)</f>
        <v>74</v>
      </c>
      <c r="I20" s="77">
        <v>34567</v>
      </c>
      <c r="K20" s="65">
        <f t="shared" si="0"/>
        <v>34</v>
      </c>
    </row>
    <row r="21" spans="1:11" ht="19.5">
      <c r="A21" s="38" t="s">
        <v>110</v>
      </c>
      <c r="B21" s="50" t="s">
        <v>49</v>
      </c>
      <c r="C21" s="51">
        <v>7.9</v>
      </c>
      <c r="D21" s="52">
        <v>10</v>
      </c>
      <c r="E21" s="51">
        <v>44</v>
      </c>
      <c r="F21" s="51">
        <v>40</v>
      </c>
      <c r="G21" s="32">
        <f>SUM(E21+F21)</f>
        <v>84</v>
      </c>
      <c r="H21" s="81">
        <f>(G21-D21)</f>
        <v>74</v>
      </c>
      <c r="I21" s="77">
        <v>25455</v>
      </c>
      <c r="K21" s="65">
        <f t="shared" si="0"/>
        <v>35</v>
      </c>
    </row>
    <row r="22" spans="1:11" ht="19.5">
      <c r="A22" s="38" t="s">
        <v>96</v>
      </c>
      <c r="B22" s="50" t="s">
        <v>51</v>
      </c>
      <c r="C22" s="51">
        <v>6.1</v>
      </c>
      <c r="D22" s="52">
        <v>7</v>
      </c>
      <c r="E22" s="51">
        <v>39</v>
      </c>
      <c r="F22" s="51">
        <v>42</v>
      </c>
      <c r="G22" s="32">
        <f>SUM(E22+F22)</f>
        <v>81</v>
      </c>
      <c r="H22" s="81">
        <f>(G22-D22)</f>
        <v>74</v>
      </c>
      <c r="I22" s="77">
        <v>28522</v>
      </c>
      <c r="K22" s="65">
        <f t="shared" si="0"/>
        <v>38.5</v>
      </c>
    </row>
    <row r="23" spans="1:11" ht="19.5">
      <c r="A23" s="38" t="s">
        <v>94</v>
      </c>
      <c r="B23" s="50" t="s">
        <v>47</v>
      </c>
      <c r="C23" s="51">
        <v>5.9</v>
      </c>
      <c r="D23" s="52">
        <v>7</v>
      </c>
      <c r="E23" s="51">
        <v>39</v>
      </c>
      <c r="F23" s="51">
        <v>42</v>
      </c>
      <c r="G23" s="32">
        <f>SUM(E23+F23)</f>
        <v>81</v>
      </c>
      <c r="H23" s="81">
        <f>(G23-D23)</f>
        <v>74</v>
      </c>
      <c r="I23" s="77">
        <v>34253</v>
      </c>
      <c r="J23" s="73" t="s">
        <v>40</v>
      </c>
      <c r="K23" s="65">
        <f t="shared" si="0"/>
        <v>38.5</v>
      </c>
    </row>
    <row r="24" spans="1:11" ht="19.5">
      <c r="A24" s="38" t="s">
        <v>101</v>
      </c>
      <c r="B24" s="50" t="s">
        <v>72</v>
      </c>
      <c r="C24" s="51">
        <v>6.9</v>
      </c>
      <c r="D24" s="52">
        <v>8</v>
      </c>
      <c r="E24" s="51">
        <v>40</v>
      </c>
      <c r="F24" s="51">
        <v>42</v>
      </c>
      <c r="G24" s="32">
        <f>SUM(E24+F24)</f>
        <v>82</v>
      </c>
      <c r="H24" s="81">
        <f>(G24-D24)</f>
        <v>74</v>
      </c>
      <c r="I24" s="77">
        <v>28676</v>
      </c>
      <c r="K24" s="65">
        <f t="shared" si="0"/>
        <v>38</v>
      </c>
    </row>
    <row r="25" spans="1:11" ht="19.5">
      <c r="A25" s="38" t="s">
        <v>114</v>
      </c>
      <c r="B25" s="50" t="s">
        <v>87</v>
      </c>
      <c r="C25" s="51">
        <v>8.1999999999999993</v>
      </c>
      <c r="D25" s="52">
        <v>10</v>
      </c>
      <c r="E25" s="51">
        <v>42</v>
      </c>
      <c r="F25" s="51">
        <v>42</v>
      </c>
      <c r="G25" s="32">
        <f>SUM(E25+F25)</f>
        <v>84</v>
      </c>
      <c r="H25" s="81">
        <f>(G25-D25)</f>
        <v>74</v>
      </c>
      <c r="I25" s="77">
        <v>24729</v>
      </c>
      <c r="K25" s="65">
        <f t="shared" si="0"/>
        <v>37</v>
      </c>
    </row>
    <row r="26" spans="1:11" ht="19.5">
      <c r="A26" s="38" t="s">
        <v>48</v>
      </c>
      <c r="B26" s="50" t="s">
        <v>49</v>
      </c>
      <c r="C26" s="51">
        <v>-0.2</v>
      </c>
      <c r="D26" s="52">
        <v>0</v>
      </c>
      <c r="E26" s="51">
        <v>39</v>
      </c>
      <c r="F26" s="51">
        <v>36</v>
      </c>
      <c r="G26" s="32">
        <f>SUM(E26+F26)</f>
        <v>75</v>
      </c>
      <c r="H26" s="81">
        <f>(G26-D26)</f>
        <v>75</v>
      </c>
      <c r="I26" s="77">
        <v>27313</v>
      </c>
      <c r="K26" s="65">
        <f t="shared" si="0"/>
        <v>36</v>
      </c>
    </row>
    <row r="27" spans="1:11" ht="19.5">
      <c r="A27" s="38" t="s">
        <v>50</v>
      </c>
      <c r="B27" s="50" t="s">
        <v>51</v>
      </c>
      <c r="C27" s="51">
        <v>-0.2</v>
      </c>
      <c r="D27" s="52">
        <v>0</v>
      </c>
      <c r="E27" s="51">
        <v>38</v>
      </c>
      <c r="F27" s="51">
        <v>37</v>
      </c>
      <c r="G27" s="32">
        <f>SUM(E27+F27)</f>
        <v>75</v>
      </c>
      <c r="H27" s="81">
        <f>(G27-D27)</f>
        <v>75</v>
      </c>
      <c r="I27" s="77">
        <v>25144</v>
      </c>
      <c r="K27" s="65">
        <f t="shared" si="0"/>
        <v>37</v>
      </c>
    </row>
    <row r="28" spans="1:11" ht="19.5">
      <c r="A28" s="38" t="s">
        <v>52</v>
      </c>
      <c r="B28" s="50" t="s">
        <v>43</v>
      </c>
      <c r="C28" s="51">
        <v>0</v>
      </c>
      <c r="D28" s="52">
        <v>0</v>
      </c>
      <c r="E28" s="51">
        <v>38</v>
      </c>
      <c r="F28" s="51">
        <v>37</v>
      </c>
      <c r="G28" s="32">
        <f>SUM(E28+F28)</f>
        <v>75</v>
      </c>
      <c r="H28" s="81">
        <f>(G28-D28)</f>
        <v>75</v>
      </c>
      <c r="I28" s="77">
        <v>27636</v>
      </c>
      <c r="K28" s="65">
        <f t="shared" si="0"/>
        <v>37</v>
      </c>
    </row>
    <row r="29" spans="1:11" ht="19.5">
      <c r="A29" s="38" t="s">
        <v>102</v>
      </c>
      <c r="B29" s="50" t="s">
        <v>34</v>
      </c>
      <c r="C29" s="51">
        <v>6.9</v>
      </c>
      <c r="D29" s="52">
        <v>8</v>
      </c>
      <c r="E29" s="51">
        <v>43</v>
      </c>
      <c r="F29" s="51">
        <v>40</v>
      </c>
      <c r="G29" s="32">
        <f>SUM(E29+F29)</f>
        <v>83</v>
      </c>
      <c r="H29" s="81">
        <f>(G29-D29)</f>
        <v>75</v>
      </c>
      <c r="I29" s="77">
        <v>28002</v>
      </c>
      <c r="K29" s="65">
        <f t="shared" si="0"/>
        <v>36</v>
      </c>
    </row>
    <row r="30" spans="1:11" ht="19.5">
      <c r="A30" s="38" t="s">
        <v>97</v>
      </c>
      <c r="B30" s="50" t="s">
        <v>82</v>
      </c>
      <c r="C30" s="51">
        <v>6.3</v>
      </c>
      <c r="D30" s="52">
        <v>8</v>
      </c>
      <c r="E30" s="51">
        <v>42</v>
      </c>
      <c r="F30" s="51">
        <v>41</v>
      </c>
      <c r="G30" s="32">
        <f>SUM(E30+F30)</f>
        <v>83</v>
      </c>
      <c r="H30" s="81">
        <f>(G30-D30)</f>
        <v>75</v>
      </c>
      <c r="I30" s="77">
        <v>22732</v>
      </c>
      <c r="K30" s="65">
        <f t="shared" si="0"/>
        <v>37</v>
      </c>
    </row>
    <row r="31" spans="1:11" ht="19.5">
      <c r="A31" s="38" t="s">
        <v>92</v>
      </c>
      <c r="B31" s="50" t="s">
        <v>34</v>
      </c>
      <c r="C31" s="51">
        <v>5.6</v>
      </c>
      <c r="D31" s="52">
        <v>7</v>
      </c>
      <c r="E31" s="51">
        <v>40</v>
      </c>
      <c r="F31" s="51">
        <v>42</v>
      </c>
      <c r="G31" s="32">
        <f>SUM(E31+F31)</f>
        <v>82</v>
      </c>
      <c r="H31" s="81">
        <f>(G31-D31)</f>
        <v>75</v>
      </c>
      <c r="I31" s="77">
        <v>30340</v>
      </c>
      <c r="K31" s="65">
        <f t="shared" si="0"/>
        <v>38.5</v>
      </c>
    </row>
    <row r="32" spans="1:11" ht="19.5">
      <c r="A32" s="38" t="s">
        <v>86</v>
      </c>
      <c r="B32" s="50" t="s">
        <v>87</v>
      </c>
      <c r="C32" s="51">
        <v>5.2</v>
      </c>
      <c r="D32" s="52">
        <v>6</v>
      </c>
      <c r="E32" s="51">
        <v>37</v>
      </c>
      <c r="F32" s="51">
        <v>44</v>
      </c>
      <c r="G32" s="32">
        <f>SUM(E32+F32)</f>
        <v>81</v>
      </c>
      <c r="H32" s="81">
        <f>(G32-D32)</f>
        <v>75</v>
      </c>
      <c r="I32" s="77">
        <v>28445</v>
      </c>
      <c r="K32" s="65">
        <f t="shared" si="0"/>
        <v>41</v>
      </c>
    </row>
    <row r="33" spans="1:11" ht="19.5">
      <c r="A33" s="38" t="s">
        <v>53</v>
      </c>
      <c r="B33" s="50" t="s">
        <v>43</v>
      </c>
      <c r="C33" s="51">
        <v>0.1</v>
      </c>
      <c r="D33" s="52">
        <v>0</v>
      </c>
      <c r="E33" s="51">
        <v>38</v>
      </c>
      <c r="F33" s="51">
        <v>38</v>
      </c>
      <c r="G33" s="32">
        <f>SUM(E33+F33)</f>
        <v>76</v>
      </c>
      <c r="H33" s="81">
        <f>(G33-D33)</f>
        <v>76</v>
      </c>
      <c r="I33" s="77">
        <v>27448</v>
      </c>
      <c r="K33" s="65">
        <f t="shared" si="0"/>
        <v>38</v>
      </c>
    </row>
    <row r="34" spans="1:11" ht="19.5">
      <c r="A34" s="38" t="s">
        <v>60</v>
      </c>
      <c r="B34" s="50" t="s">
        <v>34</v>
      </c>
      <c r="C34" s="51">
        <v>2.2000000000000002</v>
      </c>
      <c r="D34" s="52">
        <v>3</v>
      </c>
      <c r="E34" s="51">
        <v>40</v>
      </c>
      <c r="F34" s="51">
        <v>39</v>
      </c>
      <c r="G34" s="32">
        <f>SUM(E34+F34)</f>
        <v>79</v>
      </c>
      <c r="H34" s="81">
        <f>(G34-D34)</f>
        <v>76</v>
      </c>
      <c r="I34" s="77">
        <v>30881</v>
      </c>
      <c r="K34" s="65">
        <f t="shared" si="0"/>
        <v>37.5</v>
      </c>
    </row>
    <row r="35" spans="1:11" ht="19.5">
      <c r="A35" s="38" t="s">
        <v>76</v>
      </c>
      <c r="B35" s="50" t="s">
        <v>77</v>
      </c>
      <c r="C35" s="51">
        <v>3.9</v>
      </c>
      <c r="D35" s="52">
        <v>5</v>
      </c>
      <c r="E35" s="51">
        <v>40</v>
      </c>
      <c r="F35" s="51">
        <v>41</v>
      </c>
      <c r="G35" s="32">
        <f>SUM(E35+F35)</f>
        <v>81</v>
      </c>
      <c r="H35" s="81">
        <f>(G35-D35)</f>
        <v>76</v>
      </c>
      <c r="I35" s="77">
        <v>31709</v>
      </c>
      <c r="K35" s="65">
        <f t="shared" si="0"/>
        <v>38.5</v>
      </c>
    </row>
    <row r="36" spans="1:11" ht="19.5">
      <c r="A36" s="38" t="s">
        <v>117</v>
      </c>
      <c r="B36" s="50" t="s">
        <v>51</v>
      </c>
      <c r="C36" s="51">
        <v>8.6</v>
      </c>
      <c r="D36" s="52">
        <v>10</v>
      </c>
      <c r="E36" s="51">
        <v>43</v>
      </c>
      <c r="F36" s="51">
        <v>43</v>
      </c>
      <c r="G36" s="32">
        <f>SUM(E36+F36)</f>
        <v>86</v>
      </c>
      <c r="H36" s="81">
        <f>(G36-D36)</f>
        <v>76</v>
      </c>
      <c r="I36" s="77">
        <v>30789</v>
      </c>
      <c r="K36" s="65">
        <f t="shared" si="0"/>
        <v>38</v>
      </c>
    </row>
    <row r="37" spans="1:11" ht="19.5">
      <c r="A37" s="38" t="s">
        <v>124</v>
      </c>
      <c r="B37" s="50" t="s">
        <v>34</v>
      </c>
      <c r="C37" s="51">
        <v>9.6</v>
      </c>
      <c r="D37" s="52">
        <v>12</v>
      </c>
      <c r="E37" s="51">
        <v>45</v>
      </c>
      <c r="F37" s="51">
        <v>43</v>
      </c>
      <c r="G37" s="32">
        <f>SUM(E37+F37)</f>
        <v>88</v>
      </c>
      <c r="H37" s="81">
        <f>(G37-D37)</f>
        <v>76</v>
      </c>
      <c r="I37" s="77">
        <v>22769</v>
      </c>
      <c r="K37" s="65">
        <f t="shared" si="0"/>
        <v>37</v>
      </c>
    </row>
    <row r="38" spans="1:11" ht="19.5">
      <c r="A38" s="38" t="s">
        <v>115</v>
      </c>
      <c r="B38" s="50" t="s">
        <v>51</v>
      </c>
      <c r="C38" s="51">
        <v>8.1999999999999993</v>
      </c>
      <c r="D38" s="52">
        <v>10</v>
      </c>
      <c r="E38" s="51">
        <v>41</v>
      </c>
      <c r="F38" s="51">
        <v>45</v>
      </c>
      <c r="G38" s="32">
        <f>SUM(E38+F38)</f>
        <v>86</v>
      </c>
      <c r="H38" s="81">
        <f>(G38-D38)</f>
        <v>76</v>
      </c>
      <c r="I38" s="77">
        <v>36517</v>
      </c>
      <c r="K38" s="65">
        <f t="shared" si="0"/>
        <v>40</v>
      </c>
    </row>
    <row r="39" spans="1:11" ht="19.5">
      <c r="A39" s="38" t="s">
        <v>121</v>
      </c>
      <c r="B39" s="50" t="s">
        <v>34</v>
      </c>
      <c r="C39" s="51">
        <v>9.1999999999999993</v>
      </c>
      <c r="D39" s="52">
        <v>11</v>
      </c>
      <c r="E39" s="51">
        <v>40</v>
      </c>
      <c r="F39" s="51">
        <v>48</v>
      </c>
      <c r="G39" s="32">
        <f>SUM(E39+F39)</f>
        <v>88</v>
      </c>
      <c r="H39" s="81">
        <f>(G39-D39)</f>
        <v>77</v>
      </c>
      <c r="I39" s="77">
        <v>33298</v>
      </c>
      <c r="K39" s="65">
        <f t="shared" si="0"/>
        <v>42.5</v>
      </c>
    </row>
    <row r="40" spans="1:11" ht="19.5">
      <c r="A40" s="38" t="s">
        <v>44</v>
      </c>
      <c r="B40" s="50" t="s">
        <v>34</v>
      </c>
      <c r="C40" s="51">
        <v>-1.5</v>
      </c>
      <c r="D40" s="52">
        <v>-2</v>
      </c>
      <c r="E40" s="51">
        <v>36</v>
      </c>
      <c r="F40" s="51">
        <v>40</v>
      </c>
      <c r="G40" s="32">
        <f>SUM(E40+F40)</f>
        <v>76</v>
      </c>
      <c r="H40" s="81">
        <f>(G40-D40)</f>
        <v>78</v>
      </c>
      <c r="I40" s="77">
        <v>26222</v>
      </c>
      <c r="K40" s="65">
        <f t="shared" si="0"/>
        <v>41</v>
      </c>
    </row>
    <row r="41" spans="1:11" ht="19.5">
      <c r="A41" s="38" t="s">
        <v>90</v>
      </c>
      <c r="B41" s="50" t="s">
        <v>77</v>
      </c>
      <c r="C41" s="51">
        <v>5.5</v>
      </c>
      <c r="D41" s="52">
        <v>7</v>
      </c>
      <c r="E41" s="51">
        <v>42</v>
      </c>
      <c r="F41" s="51">
        <v>43</v>
      </c>
      <c r="G41" s="32">
        <f>SUM(E41+F41)</f>
        <v>85</v>
      </c>
      <c r="H41" s="81">
        <f>(G41-D41)</f>
        <v>78</v>
      </c>
      <c r="I41" s="77">
        <v>22466</v>
      </c>
      <c r="K41" s="65">
        <f t="shared" si="0"/>
        <v>39.5</v>
      </c>
    </row>
    <row r="42" spans="1:11" ht="19.5">
      <c r="A42" s="38" t="s">
        <v>107</v>
      </c>
      <c r="B42" s="50" t="s">
        <v>87</v>
      </c>
      <c r="C42" s="51">
        <v>7.2</v>
      </c>
      <c r="D42" s="52">
        <v>9</v>
      </c>
      <c r="E42" s="51">
        <v>44</v>
      </c>
      <c r="F42" s="51">
        <v>43</v>
      </c>
      <c r="G42" s="32">
        <f>SUM(E42+F42)</f>
        <v>87</v>
      </c>
      <c r="H42" s="81">
        <f>(G42-D42)</f>
        <v>78</v>
      </c>
      <c r="I42" s="77">
        <v>32178</v>
      </c>
      <c r="K42" s="65">
        <f t="shared" si="0"/>
        <v>38.5</v>
      </c>
    </row>
    <row r="43" spans="1:11" ht="19.5">
      <c r="A43" s="38" t="s">
        <v>91</v>
      </c>
      <c r="B43" s="50" t="s">
        <v>51</v>
      </c>
      <c r="C43" s="51">
        <v>5.5</v>
      </c>
      <c r="D43" s="52">
        <v>7</v>
      </c>
      <c r="E43" s="51">
        <v>40</v>
      </c>
      <c r="F43" s="51">
        <v>45</v>
      </c>
      <c r="G43" s="32">
        <f>SUM(E43+F43)</f>
        <v>85</v>
      </c>
      <c r="H43" s="81">
        <f>(G43-D43)</f>
        <v>78</v>
      </c>
      <c r="I43" s="77">
        <v>31223</v>
      </c>
      <c r="K43" s="65">
        <f t="shared" si="0"/>
        <v>41.5</v>
      </c>
    </row>
    <row r="44" spans="1:11" ht="19.5">
      <c r="A44" s="38" t="s">
        <v>126</v>
      </c>
      <c r="B44" s="50" t="s">
        <v>113</v>
      </c>
      <c r="C44" s="51">
        <v>9.6999999999999993</v>
      </c>
      <c r="D44" s="52">
        <v>12</v>
      </c>
      <c r="E44" s="51">
        <v>41</v>
      </c>
      <c r="F44" s="51">
        <v>49</v>
      </c>
      <c r="G44" s="32">
        <f>SUM(E44+F44)</f>
        <v>90</v>
      </c>
      <c r="H44" s="81">
        <f>(G44-D44)</f>
        <v>78</v>
      </c>
      <c r="I44" s="77">
        <v>28273</v>
      </c>
      <c r="K44" s="65">
        <f t="shared" si="0"/>
        <v>43</v>
      </c>
    </row>
    <row r="45" spans="1:11" ht="19.5">
      <c r="A45" s="38" t="s">
        <v>93</v>
      </c>
      <c r="B45" s="50" t="s">
        <v>34</v>
      </c>
      <c r="C45" s="51">
        <v>5.8</v>
      </c>
      <c r="D45" s="52">
        <v>7</v>
      </c>
      <c r="E45" s="51">
        <v>46</v>
      </c>
      <c r="F45" s="51">
        <v>40</v>
      </c>
      <c r="G45" s="32">
        <f>SUM(E45+F45)</f>
        <v>86</v>
      </c>
      <c r="H45" s="81">
        <f>(G45-D45)</f>
        <v>79</v>
      </c>
      <c r="I45" s="77">
        <v>31329</v>
      </c>
      <c r="K45" s="65">
        <f t="shared" si="0"/>
        <v>36.5</v>
      </c>
    </row>
    <row r="46" spans="1:11" ht="19.5">
      <c r="A46" s="38" t="s">
        <v>88</v>
      </c>
      <c r="B46" s="50" t="s">
        <v>49</v>
      </c>
      <c r="C46" s="51">
        <v>5.2</v>
      </c>
      <c r="D46" s="52">
        <v>6</v>
      </c>
      <c r="E46" s="51">
        <v>44</v>
      </c>
      <c r="F46" s="51">
        <v>41</v>
      </c>
      <c r="G46" s="32">
        <f>SUM(E46+F46)</f>
        <v>85</v>
      </c>
      <c r="H46" s="81">
        <f>(G46-D46)</f>
        <v>79</v>
      </c>
      <c r="I46" s="77">
        <v>31976</v>
      </c>
      <c r="K46" s="65">
        <f t="shared" si="0"/>
        <v>38</v>
      </c>
    </row>
    <row r="47" spans="1:11" ht="19.5">
      <c r="A47" s="38" t="s">
        <v>56</v>
      </c>
      <c r="B47" s="50" t="s">
        <v>51</v>
      </c>
      <c r="C47" s="51">
        <v>1.3</v>
      </c>
      <c r="D47" s="52">
        <v>1</v>
      </c>
      <c r="E47" s="51">
        <v>38</v>
      </c>
      <c r="F47" s="51">
        <v>42</v>
      </c>
      <c r="G47" s="32">
        <f>SUM(E47+F47)</f>
        <v>80</v>
      </c>
      <c r="H47" s="81">
        <f>(G47-D47)</f>
        <v>79</v>
      </c>
      <c r="I47" s="77">
        <v>29151</v>
      </c>
      <c r="K47" s="65">
        <f t="shared" si="0"/>
        <v>41.5</v>
      </c>
    </row>
    <row r="48" spans="1:11" ht="19.5">
      <c r="A48" s="38" t="s">
        <v>79</v>
      </c>
      <c r="B48" s="50" t="s">
        <v>34</v>
      </c>
      <c r="C48" s="51">
        <v>4.7</v>
      </c>
      <c r="D48" s="52">
        <v>6</v>
      </c>
      <c r="E48" s="51">
        <v>43</v>
      </c>
      <c r="F48" s="51">
        <v>42</v>
      </c>
      <c r="G48" s="32">
        <f>SUM(E48+F48)</f>
        <v>85</v>
      </c>
      <c r="H48" s="81">
        <f>(G48-D48)</f>
        <v>79</v>
      </c>
      <c r="I48" s="77">
        <v>21905</v>
      </c>
      <c r="K48" s="65">
        <f t="shared" si="0"/>
        <v>39</v>
      </c>
    </row>
    <row r="49" spans="1:11" ht="19.5">
      <c r="A49" s="38" t="s">
        <v>116</v>
      </c>
      <c r="B49" s="50" t="s">
        <v>68</v>
      </c>
      <c r="C49" s="51">
        <v>8.4</v>
      </c>
      <c r="D49" s="52">
        <v>10</v>
      </c>
      <c r="E49" s="51">
        <v>47</v>
      </c>
      <c r="F49" s="51">
        <v>42</v>
      </c>
      <c r="G49" s="32">
        <f>SUM(E49+F49)</f>
        <v>89</v>
      </c>
      <c r="H49" s="81">
        <f>(G49-D49)</f>
        <v>79</v>
      </c>
      <c r="I49" s="77">
        <v>28221</v>
      </c>
      <c r="K49" s="65">
        <f t="shared" si="0"/>
        <v>37</v>
      </c>
    </row>
    <row r="50" spans="1:11" ht="19.5">
      <c r="A50" s="38" t="s">
        <v>103</v>
      </c>
      <c r="B50" s="50" t="s">
        <v>49</v>
      </c>
      <c r="C50" s="51">
        <v>7</v>
      </c>
      <c r="D50" s="52">
        <v>8</v>
      </c>
      <c r="E50" s="51">
        <v>44</v>
      </c>
      <c r="F50" s="51">
        <v>43</v>
      </c>
      <c r="G50" s="32">
        <f>SUM(E50+F50)</f>
        <v>87</v>
      </c>
      <c r="H50" s="81">
        <f>(G50-D50)</f>
        <v>79</v>
      </c>
      <c r="I50" s="77">
        <v>24944</v>
      </c>
      <c r="K50" s="65">
        <f t="shared" si="0"/>
        <v>39</v>
      </c>
    </row>
    <row r="51" spans="1:11" ht="19.5">
      <c r="A51" s="38" t="s">
        <v>119</v>
      </c>
      <c r="B51" s="50" t="s">
        <v>51</v>
      </c>
      <c r="C51" s="51">
        <v>8.6999999999999993</v>
      </c>
      <c r="D51" s="52">
        <v>11</v>
      </c>
      <c r="E51" s="51">
        <v>44</v>
      </c>
      <c r="F51" s="51">
        <v>46</v>
      </c>
      <c r="G51" s="32">
        <f>SUM(E51+F51)</f>
        <v>90</v>
      </c>
      <c r="H51" s="81">
        <f>(G51-D51)</f>
        <v>79</v>
      </c>
      <c r="I51" s="77">
        <v>24434</v>
      </c>
      <c r="K51" s="65">
        <f t="shared" si="0"/>
        <v>40.5</v>
      </c>
    </row>
    <row r="52" spans="1:11" ht="19.5">
      <c r="A52" s="38" t="s">
        <v>95</v>
      </c>
      <c r="B52" s="50" t="s">
        <v>72</v>
      </c>
      <c r="C52" s="51">
        <v>6.1</v>
      </c>
      <c r="D52" s="52">
        <v>7</v>
      </c>
      <c r="E52" s="51">
        <v>45</v>
      </c>
      <c r="F52" s="51">
        <v>42</v>
      </c>
      <c r="G52" s="32">
        <f>SUM(E52+F52)</f>
        <v>87</v>
      </c>
      <c r="H52" s="81">
        <f>(G52-D52)</f>
        <v>80</v>
      </c>
      <c r="I52" s="77">
        <v>31164</v>
      </c>
      <c r="K52" s="65">
        <f t="shared" si="0"/>
        <v>38.5</v>
      </c>
    </row>
    <row r="53" spans="1:11" ht="19.5">
      <c r="A53" s="38" t="s">
        <v>73</v>
      </c>
      <c r="B53" s="50" t="s">
        <v>49</v>
      </c>
      <c r="C53" s="51">
        <v>3</v>
      </c>
      <c r="D53" s="52">
        <v>3</v>
      </c>
      <c r="E53" s="51">
        <v>40</v>
      </c>
      <c r="F53" s="51">
        <v>43</v>
      </c>
      <c r="G53" s="32">
        <f>SUM(E53+F53)</f>
        <v>83</v>
      </c>
      <c r="H53" s="81">
        <f>(G53-D53)</f>
        <v>80</v>
      </c>
      <c r="I53" s="77">
        <v>25939</v>
      </c>
      <c r="K53" s="65">
        <f t="shared" si="0"/>
        <v>41.5</v>
      </c>
    </row>
    <row r="54" spans="1:11" ht="19.5">
      <c r="A54" s="38" t="s">
        <v>106</v>
      </c>
      <c r="B54" s="50" t="s">
        <v>43</v>
      </c>
      <c r="C54" s="51">
        <v>7.2</v>
      </c>
      <c r="D54" s="52">
        <v>9</v>
      </c>
      <c r="E54" s="51">
        <v>42</v>
      </c>
      <c r="F54" s="51">
        <v>47</v>
      </c>
      <c r="G54" s="32">
        <f>SUM(E54+F54)</f>
        <v>89</v>
      </c>
      <c r="H54" s="81">
        <f>(G54-D54)</f>
        <v>80</v>
      </c>
      <c r="I54" s="77">
        <v>26686</v>
      </c>
      <c r="K54" s="65">
        <f t="shared" si="0"/>
        <v>42.5</v>
      </c>
    </row>
    <row r="55" spans="1:11" ht="19.5">
      <c r="A55" s="38" t="s">
        <v>112</v>
      </c>
      <c r="B55" s="50" t="s">
        <v>113</v>
      </c>
      <c r="C55" s="51">
        <v>8</v>
      </c>
      <c r="D55" s="52">
        <v>10</v>
      </c>
      <c r="E55" s="51">
        <v>41</v>
      </c>
      <c r="F55" s="51">
        <v>49</v>
      </c>
      <c r="G55" s="32">
        <f>SUM(E55+F55)</f>
        <v>90</v>
      </c>
      <c r="H55" s="81">
        <f>(G55-D55)</f>
        <v>80</v>
      </c>
      <c r="I55" s="77">
        <v>28131</v>
      </c>
      <c r="K55" s="65">
        <f t="shared" si="0"/>
        <v>44</v>
      </c>
    </row>
    <row r="56" spans="1:11" ht="19.5">
      <c r="A56" s="38" t="s">
        <v>54</v>
      </c>
      <c r="B56" s="50" t="s">
        <v>34</v>
      </c>
      <c r="C56" s="51">
        <v>0.7</v>
      </c>
      <c r="D56" s="52">
        <v>1</v>
      </c>
      <c r="E56" s="51">
        <v>40</v>
      </c>
      <c r="F56" s="51">
        <v>42</v>
      </c>
      <c r="G56" s="32">
        <f>SUM(E56+F56)</f>
        <v>82</v>
      </c>
      <c r="H56" s="81">
        <f>(G56-D56)</f>
        <v>81</v>
      </c>
      <c r="I56" s="77">
        <v>32282</v>
      </c>
      <c r="K56" s="65">
        <f t="shared" si="0"/>
        <v>41.5</v>
      </c>
    </row>
    <row r="57" spans="1:11" ht="19.5">
      <c r="A57" s="38" t="s">
        <v>65</v>
      </c>
      <c r="B57" s="50" t="s">
        <v>43</v>
      </c>
      <c r="C57" s="51">
        <v>2.5</v>
      </c>
      <c r="D57" s="52">
        <v>3</v>
      </c>
      <c r="E57" s="51">
        <v>40</v>
      </c>
      <c r="F57" s="51">
        <v>44</v>
      </c>
      <c r="G57" s="32">
        <f>SUM(E57+F57)</f>
        <v>84</v>
      </c>
      <c r="H57" s="81">
        <f>(G57-D57)</f>
        <v>81</v>
      </c>
      <c r="I57" s="77">
        <v>26606</v>
      </c>
      <c r="K57" s="65">
        <f t="shared" si="0"/>
        <v>42.5</v>
      </c>
    </row>
    <row r="58" spans="1:11" ht="19.5">
      <c r="A58" s="38" t="s">
        <v>69</v>
      </c>
      <c r="B58" s="50" t="s">
        <v>43</v>
      </c>
      <c r="C58" s="51">
        <v>2.9</v>
      </c>
      <c r="D58" s="52">
        <v>3</v>
      </c>
      <c r="E58" s="51">
        <v>40</v>
      </c>
      <c r="F58" s="51">
        <v>44</v>
      </c>
      <c r="G58" s="32">
        <f>SUM(E58+F58)</f>
        <v>84</v>
      </c>
      <c r="H58" s="81">
        <f>(G58-D58)</f>
        <v>81</v>
      </c>
      <c r="I58" s="77">
        <v>32761</v>
      </c>
      <c r="K58" s="65">
        <f t="shared" si="0"/>
        <v>42.5</v>
      </c>
    </row>
    <row r="59" spans="1:11" ht="19.5">
      <c r="A59" s="38" t="s">
        <v>78</v>
      </c>
      <c r="B59" s="50" t="s">
        <v>51</v>
      </c>
      <c r="C59" s="51">
        <v>3.9</v>
      </c>
      <c r="D59" s="52">
        <v>5</v>
      </c>
      <c r="E59" s="51">
        <v>42</v>
      </c>
      <c r="F59" s="51">
        <v>44</v>
      </c>
      <c r="G59" s="32">
        <f>SUM(E59+F59)</f>
        <v>86</v>
      </c>
      <c r="H59" s="81">
        <f>(G59-D59)</f>
        <v>81</v>
      </c>
      <c r="I59" s="77">
        <v>20469</v>
      </c>
      <c r="K59" s="65">
        <f t="shared" si="0"/>
        <v>41.5</v>
      </c>
    </row>
    <row r="60" spans="1:11" ht="19.5">
      <c r="A60" s="38" t="s">
        <v>120</v>
      </c>
      <c r="B60" s="50" t="s">
        <v>49</v>
      </c>
      <c r="C60" s="51">
        <v>8.9</v>
      </c>
      <c r="D60" s="52">
        <v>11</v>
      </c>
      <c r="E60" s="51">
        <v>44</v>
      </c>
      <c r="F60" s="51">
        <v>48</v>
      </c>
      <c r="G60" s="32">
        <f>SUM(E60+F60)</f>
        <v>92</v>
      </c>
      <c r="H60" s="81">
        <f>(G60-D60)</f>
        <v>81</v>
      </c>
      <c r="I60" s="77">
        <v>26742</v>
      </c>
      <c r="K60" s="65">
        <f t="shared" si="0"/>
        <v>42.5</v>
      </c>
    </row>
    <row r="61" spans="1:11" ht="19.5">
      <c r="A61" s="38" t="s">
        <v>109</v>
      </c>
      <c r="B61" s="50" t="s">
        <v>77</v>
      </c>
      <c r="C61" s="51">
        <v>7.8</v>
      </c>
      <c r="D61" s="52">
        <v>9</v>
      </c>
      <c r="E61" s="51">
        <v>38</v>
      </c>
      <c r="F61" s="51">
        <v>52</v>
      </c>
      <c r="G61" s="32">
        <f>SUM(E61+F61)</f>
        <v>90</v>
      </c>
      <c r="H61" s="81">
        <f>(G61-D61)</f>
        <v>81</v>
      </c>
      <c r="I61" s="77">
        <v>32431</v>
      </c>
      <c r="K61" s="65">
        <f t="shared" si="0"/>
        <v>47.5</v>
      </c>
    </row>
    <row r="62" spans="1:11" ht="19.5">
      <c r="A62" s="38" t="s">
        <v>84</v>
      </c>
      <c r="B62" s="50" t="s">
        <v>49</v>
      </c>
      <c r="C62" s="51">
        <v>4.9000000000000004</v>
      </c>
      <c r="D62" s="52">
        <v>6</v>
      </c>
      <c r="E62" s="51">
        <v>42</v>
      </c>
      <c r="F62" s="51">
        <v>46</v>
      </c>
      <c r="G62" s="32">
        <f>SUM(E62+F62)</f>
        <v>88</v>
      </c>
      <c r="H62" s="81">
        <f>(G62-D62)</f>
        <v>82</v>
      </c>
      <c r="I62" s="77">
        <v>26007</v>
      </c>
      <c r="K62" s="65">
        <f t="shared" si="0"/>
        <v>43</v>
      </c>
    </row>
    <row r="63" spans="1:11" ht="19.5">
      <c r="A63" s="38" t="s">
        <v>63</v>
      </c>
      <c r="B63" s="50" t="s">
        <v>34</v>
      </c>
      <c r="C63" s="51">
        <v>2.4</v>
      </c>
      <c r="D63" s="52">
        <v>3</v>
      </c>
      <c r="E63" s="51">
        <v>44</v>
      </c>
      <c r="F63" s="51">
        <v>42</v>
      </c>
      <c r="G63" s="32">
        <f>SUM(E63+F63)</f>
        <v>86</v>
      </c>
      <c r="H63" s="81">
        <f>(G63-D63)</f>
        <v>83</v>
      </c>
      <c r="I63" s="77">
        <v>27857</v>
      </c>
      <c r="K63" s="65">
        <f t="shared" si="0"/>
        <v>40.5</v>
      </c>
    </row>
    <row r="64" spans="1:11" ht="19.5">
      <c r="A64" s="38" t="s">
        <v>66</v>
      </c>
      <c r="B64" s="50" t="s">
        <v>34</v>
      </c>
      <c r="C64" s="51">
        <v>2.8</v>
      </c>
      <c r="D64" s="52">
        <v>3</v>
      </c>
      <c r="E64" s="51">
        <v>43</v>
      </c>
      <c r="F64" s="51">
        <v>43</v>
      </c>
      <c r="G64" s="32">
        <f>SUM(E64+F64)</f>
        <v>86</v>
      </c>
      <c r="H64" s="81">
        <f>(G64-D64)</f>
        <v>83</v>
      </c>
      <c r="I64" s="77">
        <v>28066</v>
      </c>
      <c r="K64" s="65">
        <f t="shared" si="0"/>
        <v>41.5</v>
      </c>
    </row>
    <row r="65" spans="1:11" ht="19.5">
      <c r="A65" s="38" t="s">
        <v>81</v>
      </c>
      <c r="B65" s="50" t="s">
        <v>82</v>
      </c>
      <c r="C65" s="51">
        <v>4.8</v>
      </c>
      <c r="D65" s="52">
        <v>6</v>
      </c>
      <c r="E65" s="51">
        <v>46</v>
      </c>
      <c r="F65" s="51">
        <v>43</v>
      </c>
      <c r="G65" s="32">
        <f>SUM(E65+F65)</f>
        <v>89</v>
      </c>
      <c r="H65" s="81">
        <f>(G65-D65)</f>
        <v>83</v>
      </c>
      <c r="I65" s="77">
        <v>34865</v>
      </c>
      <c r="K65" s="65">
        <f t="shared" si="0"/>
        <v>40</v>
      </c>
    </row>
    <row r="66" spans="1:11" ht="19.5">
      <c r="A66" s="38" t="s">
        <v>100</v>
      </c>
      <c r="B66" s="50" t="s">
        <v>34</v>
      </c>
      <c r="C66" s="51">
        <v>6.8</v>
      </c>
      <c r="D66" s="52">
        <v>8</v>
      </c>
      <c r="E66" s="51">
        <v>44</v>
      </c>
      <c r="F66" s="51">
        <v>47</v>
      </c>
      <c r="G66" s="32">
        <f>SUM(E66+F66)</f>
        <v>91</v>
      </c>
      <c r="H66" s="81">
        <f>(G66-D66)</f>
        <v>83</v>
      </c>
      <c r="I66" s="77">
        <v>23609</v>
      </c>
      <c r="K66" s="65">
        <f t="shared" si="0"/>
        <v>43</v>
      </c>
    </row>
    <row r="67" spans="1:11" ht="19.5">
      <c r="A67" s="38" t="s">
        <v>67</v>
      </c>
      <c r="B67" s="50" t="s">
        <v>68</v>
      </c>
      <c r="C67" s="51">
        <v>2.9</v>
      </c>
      <c r="D67" s="52">
        <v>3</v>
      </c>
      <c r="E67" s="51">
        <v>46</v>
      </c>
      <c r="F67" s="51">
        <v>41</v>
      </c>
      <c r="G67" s="32">
        <f>SUM(E67+F67)</f>
        <v>87</v>
      </c>
      <c r="H67" s="81">
        <f>(G67-D67)</f>
        <v>84</v>
      </c>
      <c r="I67" s="77">
        <v>28210</v>
      </c>
      <c r="K67" s="65">
        <f t="shared" si="0"/>
        <v>39.5</v>
      </c>
    </row>
    <row r="68" spans="1:11" ht="19.5">
      <c r="A68" s="38" t="s">
        <v>105</v>
      </c>
      <c r="B68" s="50" t="s">
        <v>68</v>
      </c>
      <c r="C68" s="51">
        <v>7.1</v>
      </c>
      <c r="D68" s="52">
        <v>9</v>
      </c>
      <c r="E68" s="51">
        <v>49</v>
      </c>
      <c r="F68" s="51">
        <v>44</v>
      </c>
      <c r="G68" s="32">
        <f>SUM(E68+F68)</f>
        <v>93</v>
      </c>
      <c r="H68" s="81">
        <f>(G68-D68)</f>
        <v>84</v>
      </c>
      <c r="I68" s="77">
        <v>26068</v>
      </c>
      <c r="K68" s="65">
        <f t="shared" si="0"/>
        <v>39.5</v>
      </c>
    </row>
    <row r="69" spans="1:11" ht="19.5">
      <c r="A69" s="38" t="s">
        <v>70</v>
      </c>
      <c r="B69" s="50" t="s">
        <v>51</v>
      </c>
      <c r="C69" s="51">
        <v>2.9</v>
      </c>
      <c r="D69" s="52">
        <v>3</v>
      </c>
      <c r="E69" s="51">
        <v>42</v>
      </c>
      <c r="F69" s="51">
        <v>45</v>
      </c>
      <c r="G69" s="32">
        <f>SUM(E69+F69)</f>
        <v>87</v>
      </c>
      <c r="H69" s="81">
        <f>(G69-D69)</f>
        <v>84</v>
      </c>
      <c r="I69" s="77">
        <v>29031</v>
      </c>
      <c r="K69" s="65">
        <f t="shared" si="0"/>
        <v>43.5</v>
      </c>
    </row>
    <row r="70" spans="1:11" ht="19.5">
      <c r="A70" s="38" t="s">
        <v>64</v>
      </c>
      <c r="B70" s="50" t="s">
        <v>49</v>
      </c>
      <c r="C70" s="51">
        <v>2.4</v>
      </c>
      <c r="D70" s="52">
        <v>3</v>
      </c>
      <c r="E70" s="51">
        <v>49</v>
      </c>
      <c r="F70" s="51">
        <v>39</v>
      </c>
      <c r="G70" s="32">
        <f>SUM(E70+F70)</f>
        <v>88</v>
      </c>
      <c r="H70" s="81">
        <f>(G70-D70)</f>
        <v>85</v>
      </c>
      <c r="I70" s="77">
        <v>28240</v>
      </c>
      <c r="K70" s="65">
        <f t="shared" si="0"/>
        <v>37.5</v>
      </c>
    </row>
    <row r="71" spans="1:11" ht="19.5">
      <c r="A71" s="38" t="s">
        <v>127</v>
      </c>
      <c r="B71" s="50" t="s">
        <v>34</v>
      </c>
      <c r="C71" s="51">
        <v>9.9</v>
      </c>
      <c r="D71" s="52">
        <v>12</v>
      </c>
      <c r="E71" s="51">
        <v>45</v>
      </c>
      <c r="F71" s="51">
        <v>53</v>
      </c>
      <c r="G71" s="32">
        <f>SUM(E71+F71)</f>
        <v>98</v>
      </c>
      <c r="H71" s="81">
        <f>(G71-D71)</f>
        <v>86</v>
      </c>
      <c r="I71" s="77">
        <v>31504</v>
      </c>
      <c r="K71" s="65">
        <f t="shared" si="0"/>
        <v>47</v>
      </c>
    </row>
    <row r="72" spans="1:11" ht="19.5">
      <c r="A72" s="38" t="s">
        <v>89</v>
      </c>
      <c r="B72" s="50" t="s">
        <v>34</v>
      </c>
      <c r="C72" s="51">
        <v>5.3</v>
      </c>
      <c r="D72" s="52">
        <v>6</v>
      </c>
      <c r="E72" s="51">
        <v>44</v>
      </c>
      <c r="F72" s="51">
        <v>49</v>
      </c>
      <c r="G72" s="32">
        <f>SUM(E72+F72)</f>
        <v>93</v>
      </c>
      <c r="H72" s="81">
        <f>(G72-D72)</f>
        <v>87</v>
      </c>
      <c r="I72" s="77">
        <v>28532</v>
      </c>
      <c r="K72" s="65">
        <f t="shared" si="0"/>
        <v>46</v>
      </c>
    </row>
    <row r="73" spans="1:11" ht="19.5">
      <c r="A73" s="38" t="s">
        <v>122</v>
      </c>
      <c r="B73" s="50" t="s">
        <v>43</v>
      </c>
      <c r="C73" s="51">
        <v>9.4</v>
      </c>
      <c r="D73" s="52">
        <v>11</v>
      </c>
      <c r="E73" s="51">
        <v>46</v>
      </c>
      <c r="F73" s="51">
        <v>54</v>
      </c>
      <c r="G73" s="32">
        <f>SUM(E73+F73)</f>
        <v>100</v>
      </c>
      <c r="H73" s="81">
        <f>(G73-D73)</f>
        <v>89</v>
      </c>
      <c r="I73" s="77">
        <v>26334</v>
      </c>
      <c r="K73" s="65">
        <f t="shared" si="0"/>
        <v>48.5</v>
      </c>
    </row>
    <row r="74" spans="1:11" ht="19.5">
      <c r="A74" s="150" t="s">
        <v>108</v>
      </c>
      <c r="B74" s="50" t="s">
        <v>51</v>
      </c>
      <c r="C74" s="51">
        <v>7.4</v>
      </c>
      <c r="D74" s="151" t="s">
        <v>9</v>
      </c>
      <c r="E74" s="152" t="s">
        <v>9</v>
      </c>
      <c r="F74" s="152" t="s">
        <v>9</v>
      </c>
      <c r="G74" s="31" t="s">
        <v>9</v>
      </c>
      <c r="H74" s="153" t="s">
        <v>9</v>
      </c>
      <c r="I74" s="77">
        <v>32865</v>
      </c>
      <c r="K74" s="149"/>
    </row>
    <row r="75" spans="1:11" ht="19.5">
      <c r="A75" s="150" t="s">
        <v>123</v>
      </c>
      <c r="B75" s="50" t="s">
        <v>58</v>
      </c>
      <c r="C75" s="51">
        <v>9.4</v>
      </c>
      <c r="D75" s="151" t="s">
        <v>9</v>
      </c>
      <c r="E75" s="152" t="s">
        <v>9</v>
      </c>
      <c r="F75" s="152" t="s">
        <v>9</v>
      </c>
      <c r="G75" s="31" t="s">
        <v>9</v>
      </c>
      <c r="H75" s="153" t="s">
        <v>9</v>
      </c>
      <c r="I75" s="77">
        <v>34923</v>
      </c>
      <c r="K75" s="149"/>
    </row>
    <row r="76" spans="1:11" ht="19.5">
      <c r="A76" s="150" t="s">
        <v>125</v>
      </c>
      <c r="B76" s="50" t="s">
        <v>51</v>
      </c>
      <c r="C76" s="51">
        <v>9.6</v>
      </c>
      <c r="D76" s="151" t="s">
        <v>9</v>
      </c>
      <c r="E76" s="152" t="s">
        <v>9</v>
      </c>
      <c r="F76" s="152" t="s">
        <v>9</v>
      </c>
      <c r="G76" s="31" t="s">
        <v>9</v>
      </c>
      <c r="H76" s="153" t="s">
        <v>9</v>
      </c>
      <c r="I76" s="77">
        <v>31484</v>
      </c>
      <c r="K76" s="149"/>
    </row>
    <row r="77" spans="1:11" ht="19.5">
      <c r="A77" s="38" t="s">
        <v>75</v>
      </c>
      <c r="B77" s="50" t="s">
        <v>68</v>
      </c>
      <c r="C77" s="51">
        <v>3.4</v>
      </c>
      <c r="D77" s="52" t="s">
        <v>5</v>
      </c>
      <c r="E77" s="51" t="s">
        <v>282</v>
      </c>
      <c r="F77" s="51" t="s">
        <v>283</v>
      </c>
      <c r="G77" s="31" t="s">
        <v>9</v>
      </c>
      <c r="H77" s="153" t="s">
        <v>9</v>
      </c>
      <c r="I77" s="77">
        <v>28682</v>
      </c>
      <c r="K77" s="149"/>
    </row>
    <row r="78" spans="1:11" ht="19.5">
      <c r="A78" s="38" t="s">
        <v>74</v>
      </c>
      <c r="B78" s="50" t="s">
        <v>43</v>
      </c>
      <c r="C78" s="51">
        <v>3</v>
      </c>
      <c r="D78" s="52" t="s">
        <v>5</v>
      </c>
      <c r="E78" s="51" t="s">
        <v>282</v>
      </c>
      <c r="F78" s="51" t="s">
        <v>283</v>
      </c>
      <c r="G78" s="31" t="s">
        <v>9</v>
      </c>
      <c r="H78" s="153" t="s">
        <v>9</v>
      </c>
      <c r="I78" s="77">
        <v>32925</v>
      </c>
      <c r="K78" s="149"/>
    </row>
    <row r="79" spans="1:11" ht="19.5">
      <c r="A79" s="38" t="s">
        <v>55</v>
      </c>
      <c r="B79" s="50" t="s">
        <v>43</v>
      </c>
      <c r="C79" s="51">
        <v>1.1000000000000001</v>
      </c>
      <c r="D79" s="52" t="s">
        <v>5</v>
      </c>
      <c r="E79" s="51" t="s">
        <v>282</v>
      </c>
      <c r="F79" s="51" t="s">
        <v>283</v>
      </c>
      <c r="G79" s="31" t="s">
        <v>9</v>
      </c>
      <c r="H79" s="153" t="s">
        <v>9</v>
      </c>
      <c r="I79" s="77">
        <v>30207</v>
      </c>
      <c r="K79" s="149"/>
    </row>
    <row r="80" spans="1:11" ht="19.5">
      <c r="A80" s="38" t="s">
        <v>62</v>
      </c>
      <c r="B80" s="50" t="s">
        <v>43</v>
      </c>
      <c r="C80" s="51">
        <v>2.4</v>
      </c>
      <c r="D80" s="52" t="s">
        <v>5</v>
      </c>
      <c r="E80" s="51" t="s">
        <v>282</v>
      </c>
      <c r="F80" s="51" t="s">
        <v>283</v>
      </c>
      <c r="G80" s="31" t="s">
        <v>9</v>
      </c>
      <c r="H80" s="153" t="s">
        <v>9</v>
      </c>
      <c r="I80" s="77">
        <v>25327</v>
      </c>
      <c r="K80" s="149"/>
    </row>
    <row r="81" spans="1:11" ht="19.5">
      <c r="A81" s="38" t="s">
        <v>104</v>
      </c>
      <c r="B81" s="50" t="s">
        <v>82</v>
      </c>
      <c r="C81" s="51">
        <v>7</v>
      </c>
      <c r="D81" s="52" t="s">
        <v>5</v>
      </c>
      <c r="E81" s="51" t="s">
        <v>282</v>
      </c>
      <c r="F81" s="51" t="s">
        <v>283</v>
      </c>
      <c r="G81" s="31" t="s">
        <v>9</v>
      </c>
      <c r="H81" s="153" t="s">
        <v>9</v>
      </c>
      <c r="I81" s="77">
        <v>24765</v>
      </c>
      <c r="K81" s="149"/>
    </row>
    <row r="82" spans="1:11" ht="19.5">
      <c r="A82" s="38" t="s">
        <v>42</v>
      </c>
      <c r="B82" s="50" t="s">
        <v>43</v>
      </c>
      <c r="C82" s="51">
        <v>-2.2999999999999998</v>
      </c>
      <c r="D82" s="52" t="s">
        <v>5</v>
      </c>
      <c r="E82" s="51" t="s">
        <v>282</v>
      </c>
      <c r="F82" s="51" t="s">
        <v>283</v>
      </c>
      <c r="G82" s="31" t="s">
        <v>9</v>
      </c>
      <c r="H82" s="153" t="s">
        <v>9</v>
      </c>
      <c r="I82" s="77">
        <v>30469</v>
      </c>
      <c r="K82" s="149"/>
    </row>
    <row r="83" spans="1:11" ht="19.5">
      <c r="A83" s="38" t="s">
        <v>83</v>
      </c>
      <c r="B83" s="50" t="s">
        <v>34</v>
      </c>
      <c r="C83" s="51">
        <v>4.9000000000000004</v>
      </c>
      <c r="D83" s="52" t="s">
        <v>5</v>
      </c>
      <c r="E83" s="51" t="s">
        <v>282</v>
      </c>
      <c r="F83" s="51" t="s">
        <v>283</v>
      </c>
      <c r="G83" s="31" t="s">
        <v>9</v>
      </c>
      <c r="H83" s="153" t="s">
        <v>9</v>
      </c>
      <c r="I83" s="77">
        <v>33380</v>
      </c>
      <c r="K83" s="149"/>
    </row>
    <row r="84" spans="1:11" ht="19.5">
      <c r="A84" s="38" t="s">
        <v>111</v>
      </c>
      <c r="B84" s="50" t="s">
        <v>43</v>
      </c>
      <c r="C84" s="51">
        <v>8</v>
      </c>
      <c r="D84" s="52" t="s">
        <v>5</v>
      </c>
      <c r="E84" s="51" t="s">
        <v>282</v>
      </c>
      <c r="F84" s="51" t="s">
        <v>283</v>
      </c>
      <c r="G84" s="31" t="s">
        <v>9</v>
      </c>
      <c r="H84" s="153" t="s">
        <v>9</v>
      </c>
      <c r="I84" s="77">
        <v>27059</v>
      </c>
      <c r="K84" s="149"/>
    </row>
    <row r="85" spans="1:11" ht="20.25" thickBot="1">
      <c r="A85" s="154" t="s">
        <v>118</v>
      </c>
      <c r="B85" s="155" t="s">
        <v>34</v>
      </c>
      <c r="C85" s="156">
        <v>8.6999999999999993</v>
      </c>
      <c r="D85" s="157">
        <v>11</v>
      </c>
      <c r="E85" s="156" t="s">
        <v>287</v>
      </c>
      <c r="F85" s="156" t="s">
        <v>285</v>
      </c>
      <c r="G85" s="158" t="s">
        <v>284</v>
      </c>
      <c r="H85" s="159" t="s">
        <v>286</v>
      </c>
      <c r="I85" s="160">
        <v>27741</v>
      </c>
      <c r="J85" s="1"/>
      <c r="K85" s="149"/>
    </row>
    <row r="86" spans="1:11">
      <c r="A86" s="1"/>
      <c r="B86" s="1"/>
      <c r="C86" s="1"/>
      <c r="D86" s="2"/>
      <c r="E86" s="2"/>
      <c r="F86" s="2"/>
      <c r="G86" s="2"/>
      <c r="H86" s="2"/>
      <c r="K86" s="1"/>
    </row>
    <row r="87" spans="1:11">
      <c r="A87" s="1"/>
      <c r="B87" s="1"/>
      <c r="C87" s="1"/>
      <c r="D87" s="2"/>
      <c r="E87" s="2"/>
      <c r="F87" s="2"/>
      <c r="G87" s="2"/>
      <c r="H87" s="2"/>
      <c r="K87" s="1"/>
    </row>
    <row r="88" spans="1:11">
      <c r="A88" s="1"/>
      <c r="B88" s="1"/>
      <c r="C88" s="1"/>
      <c r="D88" s="2"/>
      <c r="E88" s="2"/>
      <c r="F88" s="2"/>
      <c r="G88" s="2"/>
      <c r="H88" s="2"/>
      <c r="K88" s="1"/>
    </row>
    <row r="89" spans="1:11">
      <c r="A89" s="1"/>
      <c r="B89" s="1"/>
      <c r="C89" s="1"/>
      <c r="D89" s="2"/>
      <c r="E89" s="2"/>
      <c r="F89" s="2"/>
      <c r="G89" s="2"/>
      <c r="H89" s="2"/>
      <c r="K89" s="1"/>
    </row>
    <row r="90" spans="1:11">
      <c r="A90" s="1"/>
      <c r="B90" s="1"/>
      <c r="C90" s="1"/>
      <c r="D90" s="2"/>
      <c r="E90" s="2"/>
      <c r="F90" s="2"/>
      <c r="G90" s="2"/>
      <c r="H90" s="2"/>
      <c r="K90" s="1"/>
    </row>
    <row r="91" spans="1:11">
      <c r="A91" s="1"/>
      <c r="B91" s="1"/>
      <c r="C91" s="1"/>
      <c r="D91" s="2"/>
      <c r="E91" s="2"/>
      <c r="F91" s="2"/>
      <c r="G91" s="2"/>
      <c r="H91" s="2"/>
      <c r="K91" s="1"/>
    </row>
  </sheetData>
  <sortState xmlns:xlrd2="http://schemas.microsoft.com/office/spreadsheetml/2017/richdata2" ref="A13:I85">
    <sortCondition ref="H13:H85"/>
    <sortCondition ref="F13:F85"/>
    <sortCondition ref="E13:E85"/>
  </sortState>
  <mergeCells count="9">
    <mergeCell ref="A11:H11"/>
    <mergeCell ref="A1:H1"/>
    <mergeCell ref="A2:H2"/>
    <mergeCell ref="A4:H4"/>
    <mergeCell ref="A6:H6"/>
    <mergeCell ref="A8:H8"/>
    <mergeCell ref="A9:H9"/>
    <mergeCell ref="A5:H5"/>
    <mergeCell ref="A10:H10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6"/>
  <sheetViews>
    <sheetView zoomScale="85" zoomScaleNormal="85" workbookViewId="0">
      <selection sqref="A1:I1"/>
    </sheetView>
  </sheetViews>
  <sheetFormatPr baseColWidth="10" defaultRowHeight="18.75"/>
  <cols>
    <col min="1" max="1" width="4" style="2" bestFit="1" customWidth="1"/>
    <col min="2" max="2" width="40.140625" style="1" customWidth="1"/>
    <col min="3" max="3" width="9.85546875" style="104" bestFit="1" customWidth="1"/>
    <col min="4" max="4" width="9.85546875" style="2" customWidth="1"/>
    <col min="5" max="5" width="4.5703125" style="2" bestFit="1" customWidth="1"/>
    <col min="6" max="7" width="4.5703125" style="1" bestFit="1" customWidth="1"/>
    <col min="8" max="8" width="6" style="1" bestFit="1" customWidth="1"/>
    <col min="9" max="9" width="5.5703125" style="1" bestFit="1" customWidth="1"/>
    <col min="10" max="10" width="4.28515625" style="1" bestFit="1" customWidth="1"/>
    <col min="11" max="16384" width="11.42578125" style="1"/>
  </cols>
  <sheetData>
    <row r="1" spans="1:10" ht="19.5">
      <c r="A1" s="131" t="str">
        <f>'CAB Hasta 9,9'!A1:H1</f>
        <v>FEDERACION REGIONAL</v>
      </c>
      <c r="B1" s="131"/>
      <c r="C1" s="131"/>
      <c r="D1" s="131"/>
      <c r="E1" s="131"/>
      <c r="F1" s="131"/>
      <c r="G1" s="131"/>
      <c r="H1" s="131"/>
      <c r="I1" s="131"/>
    </row>
    <row r="2" spans="1:10" ht="19.5">
      <c r="A2" s="131" t="str">
        <f>'CAB Hasta 9,9'!A2:H2</f>
        <v>DE GOLF MAR Y SIERRAS</v>
      </c>
      <c r="B2" s="131"/>
      <c r="C2" s="131"/>
      <c r="D2" s="131"/>
      <c r="E2" s="131"/>
      <c r="F2" s="131"/>
      <c r="G2" s="131"/>
      <c r="H2" s="131"/>
      <c r="I2" s="131"/>
    </row>
    <row r="3" spans="1:10" ht="23.25">
      <c r="A3" s="132" t="str">
        <f>'CAB Hasta 9,9'!A4:H4</f>
        <v>CARILO</v>
      </c>
      <c r="B3" s="132"/>
      <c r="C3" s="132"/>
      <c r="D3" s="132"/>
      <c r="E3" s="132"/>
      <c r="F3" s="132"/>
      <c r="G3" s="132"/>
      <c r="H3" s="132"/>
      <c r="I3" s="132"/>
    </row>
    <row r="4" spans="1:10" ht="24" thickBot="1">
      <c r="A4" s="132" t="str">
        <f>'CAB Hasta 9,9'!A5:H5</f>
        <v>GOLF</v>
      </c>
      <c r="B4" s="132"/>
      <c r="C4" s="132"/>
      <c r="D4" s="132"/>
      <c r="E4" s="132"/>
      <c r="F4" s="132"/>
      <c r="G4" s="132"/>
      <c r="H4" s="132"/>
      <c r="I4" s="132"/>
    </row>
    <row r="5" spans="1:10" ht="20.25" thickBot="1">
      <c r="A5" s="133" t="str">
        <f>'CAB Hasta 9,9'!A6:H6</f>
        <v>3° FECHA DEL RANKING DE MAYORES</v>
      </c>
      <c r="B5" s="134"/>
      <c r="C5" s="134"/>
      <c r="D5" s="134"/>
      <c r="E5" s="134"/>
      <c r="F5" s="134"/>
      <c r="G5" s="134"/>
      <c r="H5" s="134"/>
      <c r="I5" s="135"/>
    </row>
    <row r="6" spans="1:10">
      <c r="A6" s="136" t="str">
        <f>'CAB Hasta 9,9'!A8:H8</f>
        <v>DOS VUELTAS DE 9 HOYOS MEDAL PLAY</v>
      </c>
      <c r="B6" s="136"/>
      <c r="C6" s="136"/>
      <c r="D6" s="136"/>
      <c r="E6" s="136"/>
      <c r="F6" s="136"/>
      <c r="G6" s="136"/>
      <c r="H6" s="136"/>
      <c r="I6" s="136"/>
    </row>
    <row r="7" spans="1:10" ht="19.5" thickBot="1">
      <c r="A7" s="136" t="str">
        <f>'CAB Hasta 9,9'!A9:H9</f>
        <v>DOMINGO 26 DE MAYO DE 2024</v>
      </c>
      <c r="B7" s="136"/>
      <c r="C7" s="136"/>
      <c r="D7" s="136"/>
      <c r="E7" s="136"/>
      <c r="F7" s="136"/>
      <c r="G7" s="136"/>
      <c r="H7" s="136"/>
      <c r="I7" s="136"/>
    </row>
    <row r="8" spans="1:10" ht="20.25" thickBot="1">
      <c r="A8" s="128" t="s">
        <v>31</v>
      </c>
      <c r="B8" s="129"/>
      <c r="C8" s="129"/>
      <c r="D8" s="129"/>
      <c r="E8" s="129"/>
      <c r="F8" s="129"/>
      <c r="G8" s="129"/>
      <c r="H8" s="129"/>
      <c r="I8" s="130"/>
      <c r="J8" s="70"/>
    </row>
    <row r="9" spans="1:10" ht="20.25" thickBot="1">
      <c r="A9" s="7"/>
      <c r="B9" s="8" t="s">
        <v>10</v>
      </c>
      <c r="C9" s="100" t="s">
        <v>8</v>
      </c>
      <c r="D9" s="9" t="s">
        <v>16</v>
      </c>
      <c r="E9" s="9" t="s">
        <v>1</v>
      </c>
      <c r="F9" s="10" t="s">
        <v>2</v>
      </c>
      <c r="G9" s="8" t="s">
        <v>3</v>
      </c>
      <c r="H9" s="8" t="s">
        <v>4</v>
      </c>
      <c r="I9" s="11" t="s">
        <v>5</v>
      </c>
      <c r="J9" s="70"/>
    </row>
    <row r="10" spans="1:10" ht="19.5">
      <c r="A10" s="12" t="s">
        <v>11</v>
      </c>
      <c r="B10" s="13" t="str">
        <f>'SIN VENTAJA DAMAS Y CABALLEROS'!A152</f>
        <v>SALERES MARIA LOURDES</v>
      </c>
      <c r="C10" s="101" t="str">
        <f>'SIN VENTAJA DAMAS Y CABALLEROS'!B152</f>
        <v>MDPGC</v>
      </c>
      <c r="D10" s="14">
        <f>'SIN VENTAJA DAMAS Y CABALLEROS'!C152</f>
        <v>3.4</v>
      </c>
      <c r="E10" s="14">
        <f>'SIN VENTAJA DAMAS Y CABALLEROS'!D152</f>
        <v>4</v>
      </c>
      <c r="F10" s="12">
        <f>'SIN VENTAJA DAMAS Y CABALLEROS'!E152</f>
        <v>36</v>
      </c>
      <c r="G10" s="16">
        <f>'SIN VENTAJA DAMAS Y CABALLEROS'!F152</f>
        <v>38</v>
      </c>
      <c r="H10" s="42">
        <f>SUM(F10:G10)</f>
        <v>74</v>
      </c>
      <c r="I10" s="15" t="s">
        <v>9</v>
      </c>
      <c r="J10" s="70"/>
    </row>
    <row r="11" spans="1:10" ht="20.25" thickBot="1">
      <c r="A11" s="43" t="s">
        <v>12</v>
      </c>
      <c r="B11" s="17" t="str">
        <f>'SIN VENTAJA DAMAS Y CABALLEROS'!A153</f>
        <v>BOZZO LETICIA</v>
      </c>
      <c r="C11" s="102" t="str">
        <f>'SIN VENTAJA DAMAS Y CABALLEROS'!B153</f>
        <v>MDPGC</v>
      </c>
      <c r="D11" s="18">
        <f>'SIN VENTAJA DAMAS Y CABALLEROS'!C153</f>
        <v>0.1</v>
      </c>
      <c r="E11" s="18">
        <f>'SIN VENTAJA DAMAS Y CABALLEROS'!D153</f>
        <v>0</v>
      </c>
      <c r="F11" s="21">
        <f>'SIN VENTAJA DAMAS Y CABALLEROS'!E153</f>
        <v>43</v>
      </c>
      <c r="G11" s="22">
        <f>'SIN VENTAJA DAMAS Y CABALLEROS'!F153</f>
        <v>37</v>
      </c>
      <c r="H11" s="19">
        <f>SUM(F11:G11)</f>
        <v>80</v>
      </c>
      <c r="I11" s="20" t="s">
        <v>9</v>
      </c>
      <c r="J11" s="70"/>
    </row>
    <row r="12" spans="1:10" ht="20.25" thickBot="1">
      <c r="A12" s="23"/>
      <c r="B12" s="24"/>
      <c r="C12" s="103"/>
      <c r="D12" s="23"/>
      <c r="E12" s="23"/>
      <c r="F12" s="24"/>
      <c r="G12" s="24"/>
      <c r="H12" s="25"/>
      <c r="I12" s="26"/>
      <c r="J12" s="70"/>
    </row>
    <row r="13" spans="1:10" ht="20.25" thickBot="1">
      <c r="A13" s="128" t="str">
        <f>DAM!A11</f>
        <v>DAMAS CATEGORIA HASTA 9,9 INDEX</v>
      </c>
      <c r="B13" s="129"/>
      <c r="C13" s="129"/>
      <c r="D13" s="129"/>
      <c r="E13" s="129"/>
      <c r="F13" s="129"/>
      <c r="G13" s="129"/>
      <c r="H13" s="129"/>
      <c r="I13" s="130"/>
      <c r="J13" s="70"/>
    </row>
    <row r="14" spans="1:10" ht="20.25" thickBot="1">
      <c r="A14" s="7"/>
      <c r="B14" s="8" t="s">
        <v>10</v>
      </c>
      <c r="C14" s="100" t="s">
        <v>8</v>
      </c>
      <c r="D14" s="9" t="s">
        <v>16</v>
      </c>
      <c r="E14" s="9" t="s">
        <v>1</v>
      </c>
      <c r="F14" s="10" t="s">
        <v>2</v>
      </c>
      <c r="G14" s="8" t="s">
        <v>3</v>
      </c>
      <c r="H14" s="8" t="s">
        <v>4</v>
      </c>
      <c r="I14" s="11" t="s">
        <v>5</v>
      </c>
      <c r="J14" s="70"/>
    </row>
    <row r="15" spans="1:10" ht="19.5">
      <c r="A15" s="12" t="s">
        <v>11</v>
      </c>
      <c r="B15" s="13" t="s">
        <v>288</v>
      </c>
      <c r="C15" s="172" t="s">
        <v>9</v>
      </c>
      <c r="D15" s="173" t="s">
        <v>9</v>
      </c>
      <c r="E15" s="173" t="s">
        <v>9</v>
      </c>
      <c r="F15" s="174" t="s">
        <v>9</v>
      </c>
      <c r="G15" s="175" t="s">
        <v>9</v>
      </c>
      <c r="H15" s="176" t="s">
        <v>9</v>
      </c>
      <c r="I15" s="15" t="s">
        <v>9</v>
      </c>
      <c r="J15" s="70"/>
    </row>
    <row r="16" spans="1:10" ht="20.25" thickBot="1">
      <c r="A16" s="43" t="s">
        <v>12</v>
      </c>
      <c r="B16" s="17" t="str">
        <f>DAM!A14</f>
        <v>TOSONI DE PINGEL DIANA</v>
      </c>
      <c r="C16" s="102" t="str">
        <f>DAM!B14</f>
        <v>MDPGC</v>
      </c>
      <c r="D16" s="18">
        <f>DAM!C14</f>
        <v>18.5</v>
      </c>
      <c r="E16" s="18">
        <f>DAM!D14</f>
        <v>22</v>
      </c>
      <c r="F16" s="21">
        <f>DAM!E14</f>
        <v>47</v>
      </c>
      <c r="G16" s="22">
        <f>DAM!F14</f>
        <v>48</v>
      </c>
      <c r="H16" s="19">
        <f>SUM(F16:G16)</f>
        <v>95</v>
      </c>
      <c r="I16" s="20">
        <f>(H16-E16)</f>
        <v>73</v>
      </c>
      <c r="J16" s="70"/>
    </row>
    <row r="17" spans="1:10" ht="20.25" thickBot="1">
      <c r="A17" s="23"/>
      <c r="B17" s="24"/>
      <c r="C17" s="103"/>
      <c r="D17" s="23"/>
      <c r="E17" s="23"/>
      <c r="F17" s="23"/>
      <c r="G17" s="23"/>
      <c r="H17" s="25"/>
      <c r="I17" s="26"/>
      <c r="J17" s="70"/>
    </row>
    <row r="18" spans="1:10" ht="20.25" thickBot="1">
      <c r="A18" s="128" t="str">
        <f>DAM!A24</f>
        <v>DAMAS CATEGORIA 20 AL MAXIMO</v>
      </c>
      <c r="B18" s="129"/>
      <c r="C18" s="129"/>
      <c r="D18" s="129"/>
      <c r="E18" s="129"/>
      <c r="F18" s="129"/>
      <c r="G18" s="129"/>
      <c r="H18" s="129"/>
      <c r="I18" s="130"/>
      <c r="J18" s="70"/>
    </row>
    <row r="19" spans="1:10" ht="20.25" thickBot="1">
      <c r="A19" s="7"/>
      <c r="B19" s="8" t="s">
        <v>10</v>
      </c>
      <c r="C19" s="100" t="s">
        <v>8</v>
      </c>
      <c r="D19" s="9" t="s">
        <v>16</v>
      </c>
      <c r="E19" s="9" t="s">
        <v>1</v>
      </c>
      <c r="F19" s="10" t="s">
        <v>2</v>
      </c>
      <c r="G19" s="8" t="s">
        <v>3</v>
      </c>
      <c r="H19" s="8" t="s">
        <v>4</v>
      </c>
      <c r="I19" s="11" t="s">
        <v>5</v>
      </c>
      <c r="J19" s="70"/>
    </row>
    <row r="20" spans="1:10" ht="19.5">
      <c r="A20" s="12" t="s">
        <v>11</v>
      </c>
      <c r="B20" s="13" t="str">
        <f>DAM!A26</f>
        <v>ALONSO GABRIELA</v>
      </c>
      <c r="C20" s="101" t="str">
        <f>DAM!B26</f>
        <v>STGC</v>
      </c>
      <c r="D20" s="14">
        <f>DAM!C26</f>
        <v>30.7</v>
      </c>
      <c r="E20" s="14">
        <f>DAM!D26</f>
        <v>36</v>
      </c>
      <c r="F20" s="12">
        <f>DAM!E26</f>
        <v>47</v>
      </c>
      <c r="G20" s="16">
        <f>DAM!F26</f>
        <v>58</v>
      </c>
      <c r="H20" s="42">
        <f>SUM(F20:G20)</f>
        <v>105</v>
      </c>
      <c r="I20" s="15">
        <f>(H20-E20)</f>
        <v>69</v>
      </c>
      <c r="J20" s="70"/>
    </row>
    <row r="21" spans="1:10" ht="20.25" thickBot="1">
      <c r="A21" s="43" t="s">
        <v>12</v>
      </c>
      <c r="B21" s="17" t="str">
        <f>DAM!A27</f>
        <v>PETRAGLIA MARGARITA</v>
      </c>
      <c r="C21" s="102" t="str">
        <f>DAM!B27</f>
        <v>TGC</v>
      </c>
      <c r="D21" s="18">
        <f>DAM!C27</f>
        <v>37.299999999999997</v>
      </c>
      <c r="E21" s="18">
        <f>DAM!D27</f>
        <v>44</v>
      </c>
      <c r="F21" s="21">
        <f>DAM!E27</f>
        <v>61</v>
      </c>
      <c r="G21" s="22">
        <f>DAM!F27</f>
        <v>54</v>
      </c>
      <c r="H21" s="19">
        <f>SUM(F21:G21)</f>
        <v>115</v>
      </c>
      <c r="I21" s="20">
        <f>(H21-E21)</f>
        <v>71</v>
      </c>
      <c r="J21" s="70"/>
    </row>
    <row r="22" spans="1:10" ht="19.5" thickBot="1">
      <c r="A22" s="1"/>
      <c r="E22" s="1"/>
      <c r="J22" s="70"/>
    </row>
    <row r="23" spans="1:10" ht="20.25" thickBot="1">
      <c r="A23" s="128" t="s">
        <v>32</v>
      </c>
      <c r="B23" s="129"/>
      <c r="C23" s="129"/>
      <c r="D23" s="129"/>
      <c r="E23" s="129"/>
      <c r="F23" s="129"/>
      <c r="G23" s="129"/>
      <c r="H23" s="129"/>
      <c r="I23" s="130"/>
      <c r="J23" s="70"/>
    </row>
    <row r="24" spans="1:10" ht="20.25" thickBot="1">
      <c r="A24" s="7"/>
      <c r="B24" s="8" t="s">
        <v>0</v>
      </c>
      <c r="C24" s="100" t="s">
        <v>8</v>
      </c>
      <c r="D24" s="9" t="s">
        <v>16</v>
      </c>
      <c r="E24" s="9" t="s">
        <v>1</v>
      </c>
      <c r="F24" s="10" t="s">
        <v>2</v>
      </c>
      <c r="G24" s="8" t="s">
        <v>3</v>
      </c>
      <c r="H24" s="8" t="s">
        <v>4</v>
      </c>
      <c r="I24" s="67" t="s">
        <v>9</v>
      </c>
      <c r="J24" s="70"/>
    </row>
    <row r="25" spans="1:10" ht="19.5">
      <c r="A25" s="12" t="s">
        <v>11</v>
      </c>
      <c r="B25" s="13" t="str">
        <f>'SIN VENTAJA DAMAS Y CABALLEROS'!A13</f>
        <v>SALVATI STEFANO</v>
      </c>
      <c r="C25" s="101" t="str">
        <f>'SIN VENTAJA DAMAS Y CABALLEROS'!B13</f>
        <v>EVTGC</v>
      </c>
      <c r="D25" s="14">
        <f>'SIN VENTAJA DAMAS Y CABALLEROS'!C13</f>
        <v>1.4</v>
      </c>
      <c r="E25" s="14">
        <f>'SIN VENTAJA DAMAS Y CABALLEROS'!D13</f>
        <v>2</v>
      </c>
      <c r="F25" s="12">
        <f>'SIN VENTAJA DAMAS Y CABALLEROS'!E13</f>
        <v>38</v>
      </c>
      <c r="G25" s="16">
        <f>'SIN VENTAJA DAMAS Y CABALLEROS'!F13</f>
        <v>35</v>
      </c>
      <c r="H25" s="42">
        <f t="shared" ref="H25" si="0">SUM(F25:G25)</f>
        <v>73</v>
      </c>
      <c r="I25" s="15" t="s">
        <v>9</v>
      </c>
      <c r="J25" s="70"/>
    </row>
    <row r="26" spans="1:10" ht="20.25" thickBot="1">
      <c r="A26" s="43" t="s">
        <v>12</v>
      </c>
      <c r="B26" s="17" t="str">
        <f>'SIN VENTAJA DAMAS Y CABALLEROS'!A14</f>
        <v>PABON LUCAS</v>
      </c>
      <c r="C26" s="102" t="str">
        <f>'SIN VENTAJA DAMAS Y CABALLEROS'!B14</f>
        <v>LPSA</v>
      </c>
      <c r="D26" s="18">
        <f>'SIN VENTAJA DAMAS Y CABALLEROS'!C14</f>
        <v>-0.4</v>
      </c>
      <c r="E26" s="18">
        <f>'SIN VENTAJA DAMAS Y CABALLEROS'!D14</f>
        <v>-1</v>
      </c>
      <c r="F26" s="21">
        <f>'SIN VENTAJA DAMAS Y CABALLEROS'!E14</f>
        <v>36</v>
      </c>
      <c r="G26" s="22">
        <f>'SIN VENTAJA DAMAS Y CABALLEROS'!F14</f>
        <v>37</v>
      </c>
      <c r="H26" s="19">
        <f t="shared" ref="H26" si="1">SUM(F26:G26)</f>
        <v>73</v>
      </c>
      <c r="I26" s="20" t="s">
        <v>9</v>
      </c>
      <c r="J26" s="70"/>
    </row>
    <row r="27" spans="1:10" ht="20.25" thickBot="1">
      <c r="A27" s="58"/>
      <c r="B27" s="59"/>
      <c r="C27" s="105"/>
      <c r="D27" s="60"/>
      <c r="E27" s="60"/>
      <c r="F27" s="59"/>
      <c r="G27" s="59"/>
      <c r="H27" s="61"/>
      <c r="J27" s="70"/>
    </row>
    <row r="28" spans="1:10" ht="20.25" thickBot="1">
      <c r="A28" s="128" t="str">
        <f>'CAB Hasta 9,9'!A11:H11</f>
        <v>CABALLEROS CATEGORIA HASTA 9.9</v>
      </c>
      <c r="B28" s="129"/>
      <c r="C28" s="129"/>
      <c r="D28" s="129"/>
      <c r="E28" s="129"/>
      <c r="F28" s="129"/>
      <c r="G28" s="129"/>
      <c r="H28" s="129"/>
      <c r="I28" s="130"/>
      <c r="J28" s="70"/>
    </row>
    <row r="29" spans="1:10" ht="20.25" thickBot="1">
      <c r="A29" s="7"/>
      <c r="B29" s="8" t="s">
        <v>0</v>
      </c>
      <c r="C29" s="100" t="s">
        <v>8</v>
      </c>
      <c r="D29" s="9" t="s">
        <v>16</v>
      </c>
      <c r="E29" s="9" t="s">
        <v>1</v>
      </c>
      <c r="F29" s="10" t="s">
        <v>2</v>
      </c>
      <c r="G29" s="8" t="s">
        <v>3</v>
      </c>
      <c r="H29" s="8" t="s">
        <v>4</v>
      </c>
      <c r="I29" s="11" t="s">
        <v>5</v>
      </c>
      <c r="J29" s="70"/>
    </row>
    <row r="30" spans="1:10" ht="19.5">
      <c r="A30" s="12" t="s">
        <v>11</v>
      </c>
      <c r="B30" s="13" t="str">
        <f>'CAB Hasta 9,9'!A13</f>
        <v>BUSTAMANTE GONZALO</v>
      </c>
      <c r="C30" s="101" t="str">
        <f>'CAB Hasta 9,9'!B13</f>
        <v>LPSA</v>
      </c>
      <c r="D30" s="14">
        <f>'CAB Hasta 9,9'!C13</f>
        <v>6.7</v>
      </c>
      <c r="E30" s="14">
        <f>'CAB Hasta 9,9'!D13</f>
        <v>8</v>
      </c>
      <c r="F30" s="12">
        <f>'CAB Hasta 9,9'!E13</f>
        <v>37</v>
      </c>
      <c r="G30" s="16">
        <f>'CAB Hasta 9,9'!F13</f>
        <v>39</v>
      </c>
      <c r="H30" s="42">
        <f>SUM(F30+G30)</f>
        <v>76</v>
      </c>
      <c r="I30" s="15">
        <f>(H30-E30)</f>
        <v>68</v>
      </c>
      <c r="J30" s="70"/>
    </row>
    <row r="31" spans="1:10" ht="20.25" thickBot="1">
      <c r="A31" s="43" t="s">
        <v>12</v>
      </c>
      <c r="B31" s="17" t="s">
        <v>288</v>
      </c>
      <c r="C31" s="177" t="s">
        <v>9</v>
      </c>
      <c r="D31" s="178" t="s">
        <v>9</v>
      </c>
      <c r="E31" s="178" t="s">
        <v>9</v>
      </c>
      <c r="F31" s="179" t="s">
        <v>9</v>
      </c>
      <c r="G31" s="180" t="s">
        <v>9</v>
      </c>
      <c r="H31" s="181" t="s">
        <v>9</v>
      </c>
      <c r="I31" s="20" t="s">
        <v>9</v>
      </c>
      <c r="J31" s="70"/>
    </row>
    <row r="32" spans="1:10" ht="20.25" thickBot="1">
      <c r="A32" s="23"/>
      <c r="B32" s="24"/>
      <c r="C32" s="103"/>
      <c r="D32" s="23"/>
      <c r="E32" s="23"/>
      <c r="F32" s="24"/>
      <c r="G32" s="24"/>
      <c r="H32" s="25"/>
      <c r="I32" s="26"/>
      <c r="J32" s="70"/>
    </row>
    <row r="33" spans="1:10" ht="20.25" thickBot="1">
      <c r="A33" s="128" t="str">
        <f>'CAB 10-16,9'!A11:H11</f>
        <v>CABALLEROS CATEGORIA 10-16.9</v>
      </c>
      <c r="B33" s="129"/>
      <c r="C33" s="129"/>
      <c r="D33" s="129"/>
      <c r="E33" s="129"/>
      <c r="F33" s="129"/>
      <c r="G33" s="129"/>
      <c r="H33" s="129"/>
      <c r="I33" s="130"/>
      <c r="J33" s="70"/>
    </row>
    <row r="34" spans="1:10" ht="20.25" thickBot="1">
      <c r="A34" s="7"/>
      <c r="B34" s="8" t="s">
        <v>0</v>
      </c>
      <c r="C34" s="100" t="s">
        <v>8</v>
      </c>
      <c r="D34" s="9" t="s">
        <v>16</v>
      </c>
      <c r="E34" s="9" t="s">
        <v>1</v>
      </c>
      <c r="F34" s="10" t="s">
        <v>2</v>
      </c>
      <c r="G34" s="8" t="s">
        <v>3</v>
      </c>
      <c r="H34" s="8" t="s">
        <v>4</v>
      </c>
      <c r="I34" s="11" t="s">
        <v>5</v>
      </c>
      <c r="J34" s="70"/>
    </row>
    <row r="35" spans="1:10" ht="19.5">
      <c r="A35" s="12" t="s">
        <v>11</v>
      </c>
      <c r="B35" s="13" t="str">
        <f>'CAB 10-16,9'!A13</f>
        <v>LAMBRECHT NORBERTO MARIO</v>
      </c>
      <c r="C35" s="101" t="str">
        <f>'CAB 10-16,9'!B13</f>
        <v>GCD</v>
      </c>
      <c r="D35" s="14">
        <f>'CAB 10-16,9'!C13</f>
        <v>12</v>
      </c>
      <c r="E35" s="14">
        <f>'CAB 10-16,9'!D13</f>
        <v>15</v>
      </c>
      <c r="F35" s="12">
        <f>'CAB 10-16,9'!E13</f>
        <v>42</v>
      </c>
      <c r="G35" s="16">
        <f>'CAB 10-16,9'!F13</f>
        <v>41</v>
      </c>
      <c r="H35" s="42">
        <f>'CAB 10-16,9'!G13</f>
        <v>83</v>
      </c>
      <c r="I35" s="15">
        <f>'CAB 10-16,9'!H13</f>
        <v>68</v>
      </c>
      <c r="J35" s="70"/>
    </row>
    <row r="36" spans="1:10" ht="20.25" thickBot="1">
      <c r="A36" s="43" t="s">
        <v>12</v>
      </c>
      <c r="B36" s="17" t="str">
        <f>'CAB 10-16,9'!A14</f>
        <v>MIRAVE PATRICIO</v>
      </c>
      <c r="C36" s="102" t="str">
        <f>'CAB 10-16,9'!B14</f>
        <v>MDPGC</v>
      </c>
      <c r="D36" s="18">
        <f>'CAB 10-16,9'!C14</f>
        <v>14.6</v>
      </c>
      <c r="E36" s="18">
        <f>'CAB 10-16,9'!D14</f>
        <v>18</v>
      </c>
      <c r="F36" s="21">
        <f>'CAB 10-16,9'!E14</f>
        <v>42</v>
      </c>
      <c r="G36" s="22">
        <f>'CAB 10-16,9'!F14</f>
        <v>45</v>
      </c>
      <c r="H36" s="19">
        <f>'CAB 10-16,9'!G14</f>
        <v>87</v>
      </c>
      <c r="I36" s="20">
        <f>'CAB 10-16,9'!H14</f>
        <v>69</v>
      </c>
      <c r="J36" s="70"/>
    </row>
    <row r="37" spans="1:10" ht="20.25" thickBot="1">
      <c r="A37" s="23"/>
      <c r="B37" s="24"/>
      <c r="C37" s="103"/>
      <c r="D37" s="23"/>
      <c r="E37" s="23"/>
      <c r="F37" s="24"/>
      <c r="G37" s="24"/>
      <c r="H37" s="25"/>
      <c r="I37" s="26"/>
      <c r="J37" s="70"/>
    </row>
    <row r="38" spans="1:10" ht="20.25" thickBot="1">
      <c r="A38" s="128" t="str">
        <f>'CAB 17-24,9'!A11:H11</f>
        <v>CABALLEROS CATEGORIA 17-24.9</v>
      </c>
      <c r="B38" s="129"/>
      <c r="C38" s="129"/>
      <c r="D38" s="129"/>
      <c r="E38" s="129"/>
      <c r="F38" s="129"/>
      <c r="G38" s="129"/>
      <c r="H38" s="129"/>
      <c r="I38" s="130"/>
      <c r="J38" s="70"/>
    </row>
    <row r="39" spans="1:10" ht="20.25" thickBot="1">
      <c r="A39" s="7"/>
      <c r="B39" s="8" t="s">
        <v>0</v>
      </c>
      <c r="C39" s="100" t="s">
        <v>8</v>
      </c>
      <c r="D39" s="9" t="s">
        <v>16</v>
      </c>
      <c r="E39" s="9" t="s">
        <v>1</v>
      </c>
      <c r="F39" s="10" t="s">
        <v>2</v>
      </c>
      <c r="G39" s="8" t="s">
        <v>3</v>
      </c>
      <c r="H39" s="8" t="s">
        <v>4</v>
      </c>
      <c r="I39" s="11" t="s">
        <v>5</v>
      </c>
      <c r="J39" s="70"/>
    </row>
    <row r="40" spans="1:10" ht="19.5">
      <c r="A40" s="12" t="s">
        <v>11</v>
      </c>
      <c r="B40" s="13" t="str">
        <f>'CAB 17-24,9'!A13</f>
        <v>TROVATO RUBEN OSVALDO</v>
      </c>
      <c r="C40" s="101" t="str">
        <f>'CAB 17-24,9'!B13</f>
        <v>STGC</v>
      </c>
      <c r="D40" s="14">
        <f>'CAB 17-24,9'!C13</f>
        <v>24.4</v>
      </c>
      <c r="E40" s="14">
        <f>'CAB 17-24,9'!D13</f>
        <v>30</v>
      </c>
      <c r="F40" s="12">
        <f>'CAB 17-24,9'!E13</f>
        <v>46</v>
      </c>
      <c r="G40" s="16">
        <f>'CAB 17-24,9'!F13</f>
        <v>53</v>
      </c>
      <c r="H40" s="42">
        <f>'CAB 17-24,9'!G13</f>
        <v>99</v>
      </c>
      <c r="I40" s="15">
        <f>'CAB 17-24,9'!H13</f>
        <v>69</v>
      </c>
      <c r="J40" s="70"/>
    </row>
    <row r="41" spans="1:10" ht="20.25" thickBot="1">
      <c r="A41" s="43" t="s">
        <v>12</v>
      </c>
      <c r="B41" s="17" t="str">
        <f>'CAB 17-24,9'!A14</f>
        <v>VALLONE DANIEL ERNESTO</v>
      </c>
      <c r="C41" s="102" t="str">
        <f>'CAB 17-24,9'!B14</f>
        <v>VGGC</v>
      </c>
      <c r="D41" s="18">
        <f>'CAB 17-24,9'!C14</f>
        <v>23.6</v>
      </c>
      <c r="E41" s="18">
        <f>'CAB 17-24,9'!D14</f>
        <v>29</v>
      </c>
      <c r="F41" s="21">
        <f>'CAB 17-24,9'!E14</f>
        <v>52</v>
      </c>
      <c r="G41" s="22">
        <f>'CAB 17-24,9'!F14</f>
        <v>48</v>
      </c>
      <c r="H41" s="19">
        <f>'CAB 17-24,9'!G14</f>
        <v>100</v>
      </c>
      <c r="I41" s="20">
        <f>'CAB 17-24,9'!H14</f>
        <v>71</v>
      </c>
      <c r="J41" s="70"/>
    </row>
    <row r="42" spans="1:10" ht="20.25" thickBot="1">
      <c r="A42" s="23"/>
      <c r="B42" s="24"/>
      <c r="C42" s="103"/>
      <c r="D42" s="23"/>
      <c r="E42" s="23"/>
      <c r="F42" s="24"/>
      <c r="G42" s="24"/>
      <c r="H42" s="25"/>
      <c r="I42" s="26"/>
      <c r="J42" s="70"/>
    </row>
    <row r="43" spans="1:10" ht="20.25" thickBot="1">
      <c r="A43" s="128" t="str">
        <f>'CAB 25 Al Max'!A11:K11</f>
        <v>CABALLEROS CATEGORIA 25 AL MAXIMO</v>
      </c>
      <c r="B43" s="129"/>
      <c r="C43" s="129"/>
      <c r="D43" s="129"/>
      <c r="E43" s="129"/>
      <c r="F43" s="129"/>
      <c r="G43" s="129"/>
      <c r="H43" s="129"/>
      <c r="I43" s="130"/>
      <c r="J43" s="70"/>
    </row>
    <row r="44" spans="1:10" ht="20.25" thickBot="1">
      <c r="A44" s="7"/>
      <c r="B44" s="8" t="s">
        <v>0</v>
      </c>
      <c r="C44" s="100" t="s">
        <v>8</v>
      </c>
      <c r="D44" s="9" t="s">
        <v>16</v>
      </c>
      <c r="E44" s="9" t="s">
        <v>1</v>
      </c>
      <c r="F44" s="10" t="s">
        <v>2</v>
      </c>
      <c r="G44" s="8" t="s">
        <v>3</v>
      </c>
      <c r="H44" s="8" t="s">
        <v>4</v>
      </c>
      <c r="I44" s="11" t="s">
        <v>5</v>
      </c>
      <c r="J44" s="70"/>
    </row>
    <row r="45" spans="1:10" ht="19.5">
      <c r="A45" s="12" t="s">
        <v>11</v>
      </c>
      <c r="B45" s="13" t="str">
        <f>'CAB 25 Al Max'!A13</f>
        <v>TAMAGNO CARLOS NESTOR</v>
      </c>
      <c r="C45" s="101" t="str">
        <f>'CAB 25 Al Max'!B13</f>
        <v>GCD</v>
      </c>
      <c r="D45" s="14">
        <f>'CAB 25 Al Max'!C13</f>
        <v>30.6</v>
      </c>
      <c r="E45" s="14">
        <f>'CAB 25 Al Max'!D13</f>
        <v>37</v>
      </c>
      <c r="F45" s="12">
        <f>'CAB 25 Al Max'!E13</f>
        <v>53</v>
      </c>
      <c r="G45" s="16">
        <f>'CAB 25 Al Max'!F13</f>
        <v>55</v>
      </c>
      <c r="H45" s="42">
        <f>'CAB 25 Al Max'!G13</f>
        <v>108</v>
      </c>
      <c r="I45" s="15">
        <f>'CAB 25 Al Max'!H13</f>
        <v>71</v>
      </c>
      <c r="J45" s="70"/>
    </row>
    <row r="46" spans="1:10" ht="20.25" thickBot="1">
      <c r="A46" s="43" t="s">
        <v>12</v>
      </c>
      <c r="B46" s="17" t="str">
        <f>'CAB 25 Al Max'!A14</f>
        <v>BOLLINI MARIO RODOLFO</v>
      </c>
      <c r="C46" s="102" t="str">
        <f>'CAB 25 Al Max'!B14</f>
        <v>SPGC</v>
      </c>
      <c r="D46" s="18">
        <f>'CAB 25 Al Max'!C14</f>
        <v>25.3</v>
      </c>
      <c r="E46" s="18">
        <f>'CAB 25 Al Max'!D14</f>
        <v>31</v>
      </c>
      <c r="F46" s="21">
        <f>'CAB 25 Al Max'!E14</f>
        <v>52</v>
      </c>
      <c r="G46" s="22">
        <f>'CAB 25 Al Max'!F14</f>
        <v>53</v>
      </c>
      <c r="H46" s="19">
        <f>'CAB 25 Al Max'!G14</f>
        <v>105</v>
      </c>
      <c r="I46" s="20">
        <f>'CAB 25 Al Max'!H14</f>
        <v>74</v>
      </c>
      <c r="J46" s="70"/>
    </row>
  </sheetData>
  <mergeCells count="15">
    <mergeCell ref="A1:I1"/>
    <mergeCell ref="A2:I2"/>
    <mergeCell ref="A3:I3"/>
    <mergeCell ref="A8:I8"/>
    <mergeCell ref="A5:I5"/>
    <mergeCell ref="A4:I4"/>
    <mergeCell ref="A6:I6"/>
    <mergeCell ref="A7:I7"/>
    <mergeCell ref="A43:I43"/>
    <mergeCell ref="A28:I28"/>
    <mergeCell ref="A33:I33"/>
    <mergeCell ref="A38:I38"/>
    <mergeCell ref="A13:I13"/>
    <mergeCell ref="A23:I23"/>
    <mergeCell ref="A18:I18"/>
  </mergeCells>
  <phoneticPr fontId="12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4"/>
  <sheetViews>
    <sheetView zoomScale="70" zoomScaleNormal="70" workbookViewId="0">
      <selection sqref="A1:H1"/>
    </sheetView>
  </sheetViews>
  <sheetFormatPr baseColWidth="10" defaultRowHeight="18.75"/>
  <cols>
    <col min="1" max="1" width="30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57" bestFit="1" customWidth="1"/>
    <col min="11" max="16384" width="11.42578125" style="1"/>
  </cols>
  <sheetData>
    <row r="1" spans="1:11" ht="30.75">
      <c r="A1" s="109" t="s">
        <v>6</v>
      </c>
      <c r="B1" s="109"/>
      <c r="C1" s="109"/>
      <c r="D1" s="109"/>
      <c r="E1" s="109"/>
      <c r="F1" s="109"/>
      <c r="G1" s="109"/>
      <c r="H1" s="109"/>
      <c r="I1" s="1"/>
    </row>
    <row r="2" spans="1:11" ht="30.75">
      <c r="A2" s="109" t="s">
        <v>7</v>
      </c>
      <c r="B2" s="109"/>
      <c r="C2" s="109"/>
      <c r="D2" s="109"/>
      <c r="E2" s="109"/>
      <c r="F2" s="109"/>
      <c r="G2" s="109"/>
      <c r="H2" s="109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10" t="str">
        <f>'CAB Hasta 9,9'!A4:H4</f>
        <v>CARILO</v>
      </c>
      <c r="B4" s="110"/>
      <c r="C4" s="110"/>
      <c r="D4" s="110"/>
      <c r="E4" s="110"/>
      <c r="F4" s="110"/>
      <c r="G4" s="110"/>
      <c r="H4" s="110"/>
      <c r="I4" s="1"/>
    </row>
    <row r="5" spans="1:11" ht="25.5">
      <c r="A5" s="110" t="str">
        <f>'CAB Hasta 9,9'!A5:H5</f>
        <v>GOLF</v>
      </c>
      <c r="B5" s="110"/>
      <c r="C5" s="110"/>
      <c r="D5" s="110"/>
      <c r="E5" s="110"/>
      <c r="F5" s="110"/>
      <c r="G5" s="110"/>
      <c r="H5" s="110"/>
      <c r="I5" s="1"/>
    </row>
    <row r="6" spans="1:11" ht="26.25">
      <c r="A6" s="115" t="str">
        <f>'CAB Hasta 9,9'!A6:H6</f>
        <v>3° FECHA DEL RANKING DE MAYORES</v>
      </c>
      <c r="B6" s="115"/>
      <c r="C6" s="115"/>
      <c r="D6" s="115"/>
      <c r="E6" s="115"/>
      <c r="F6" s="115"/>
      <c r="G6" s="115"/>
      <c r="H6" s="115"/>
      <c r="I6" s="1"/>
    </row>
    <row r="7" spans="1:11" ht="20.25">
      <c r="A7" s="6"/>
      <c r="B7" s="6"/>
      <c r="C7" s="45"/>
      <c r="D7" s="6"/>
      <c r="E7" s="6"/>
      <c r="F7" s="6"/>
      <c r="G7" s="6"/>
      <c r="H7" s="6"/>
      <c r="I7" s="1"/>
    </row>
    <row r="8" spans="1:11" ht="19.5">
      <c r="A8" s="112" t="str">
        <f>'CAB Hasta 9,9'!A8:H8</f>
        <v>DOS VUELTAS DE 9 HOYOS MEDAL PLAY</v>
      </c>
      <c r="B8" s="112"/>
      <c r="C8" s="112"/>
      <c r="D8" s="112"/>
      <c r="E8" s="112"/>
      <c r="F8" s="112"/>
      <c r="G8" s="112"/>
      <c r="H8" s="112"/>
      <c r="I8" s="1"/>
    </row>
    <row r="9" spans="1:11" ht="19.5">
      <c r="A9" s="113" t="str">
        <f>'CAB Hasta 9,9'!A9:H9</f>
        <v>DOMINGO 26 DE MAYO DE 2024</v>
      </c>
      <c r="B9" s="113"/>
      <c r="C9" s="113"/>
      <c r="D9" s="113"/>
      <c r="E9" s="113"/>
      <c r="F9" s="113"/>
      <c r="G9" s="113"/>
      <c r="H9" s="113"/>
      <c r="I9" s="1"/>
    </row>
    <row r="10" spans="1:11" ht="21" thickBot="1">
      <c r="A10" s="6"/>
      <c r="B10" s="6"/>
      <c r="C10" s="45"/>
      <c r="D10" s="6"/>
      <c r="E10" s="6"/>
      <c r="F10" s="6"/>
      <c r="G10" s="6"/>
      <c r="H10" s="6"/>
      <c r="I10" s="1"/>
    </row>
    <row r="11" spans="1:11" ht="20.25" thickBot="1">
      <c r="A11" s="106" t="s">
        <v>18</v>
      </c>
      <c r="B11" s="107"/>
      <c r="C11" s="107"/>
      <c r="D11" s="107"/>
      <c r="E11" s="107"/>
      <c r="F11" s="107"/>
      <c r="G11" s="107"/>
      <c r="H11" s="108"/>
      <c r="I11" s="1"/>
    </row>
    <row r="12" spans="1:11" s="3" customFormat="1" ht="20.25" thickBot="1">
      <c r="A12" s="46" t="s">
        <v>0</v>
      </c>
      <c r="B12" s="47" t="s">
        <v>8</v>
      </c>
      <c r="C12" s="47" t="s">
        <v>16</v>
      </c>
      <c r="D12" s="48" t="s">
        <v>1</v>
      </c>
      <c r="E12" s="48" t="s">
        <v>2</v>
      </c>
      <c r="F12" s="48" t="s">
        <v>3</v>
      </c>
      <c r="G12" s="48" t="s">
        <v>4</v>
      </c>
      <c r="H12" s="68" t="s">
        <v>5</v>
      </c>
      <c r="I12" s="63" t="s">
        <v>29</v>
      </c>
      <c r="J12" s="56"/>
      <c r="K12" s="64" t="s">
        <v>30</v>
      </c>
    </row>
    <row r="13" spans="1:11" ht="19.5">
      <c r="A13" s="38" t="s">
        <v>151</v>
      </c>
      <c r="B13" s="50" t="s">
        <v>113</v>
      </c>
      <c r="C13" s="51">
        <v>12</v>
      </c>
      <c r="D13" s="52">
        <v>15</v>
      </c>
      <c r="E13" s="51">
        <v>42</v>
      </c>
      <c r="F13" s="51">
        <v>41</v>
      </c>
      <c r="G13" s="32">
        <f>SUM(E13+F13)</f>
        <v>83</v>
      </c>
      <c r="H13" s="163">
        <f>(G13-D13)</f>
        <v>68</v>
      </c>
      <c r="I13" s="77">
        <v>23559</v>
      </c>
      <c r="J13" s="73" t="s">
        <v>21</v>
      </c>
      <c r="K13" s="65">
        <f t="shared" ref="K13:K49" si="0">(F13-D13*0.5)</f>
        <v>33.5</v>
      </c>
    </row>
    <row r="14" spans="1:11" ht="19.5">
      <c r="A14" s="38" t="s">
        <v>162</v>
      </c>
      <c r="B14" s="50" t="s">
        <v>34</v>
      </c>
      <c r="C14" s="51">
        <v>14.6</v>
      </c>
      <c r="D14" s="52">
        <v>18</v>
      </c>
      <c r="E14" s="51">
        <v>42</v>
      </c>
      <c r="F14" s="51">
        <v>45</v>
      </c>
      <c r="G14" s="32">
        <f>SUM(E14+F14)</f>
        <v>87</v>
      </c>
      <c r="H14" s="163">
        <f>(G14-D14)</f>
        <v>69</v>
      </c>
      <c r="I14" s="77">
        <v>20847</v>
      </c>
      <c r="J14" s="73" t="s">
        <v>22</v>
      </c>
      <c r="K14" s="65">
        <f t="shared" si="0"/>
        <v>36</v>
      </c>
    </row>
    <row r="15" spans="1:11" ht="19.5">
      <c r="A15" s="38" t="s">
        <v>176</v>
      </c>
      <c r="B15" s="50" t="s">
        <v>47</v>
      </c>
      <c r="C15" s="51">
        <v>16</v>
      </c>
      <c r="D15" s="52">
        <v>19</v>
      </c>
      <c r="E15" s="51">
        <v>45</v>
      </c>
      <c r="F15" s="51">
        <v>44</v>
      </c>
      <c r="G15" s="32">
        <f>SUM(E15+F15)</f>
        <v>89</v>
      </c>
      <c r="H15" s="81">
        <f>(G15-D15)</f>
        <v>70</v>
      </c>
      <c r="I15" s="77">
        <v>24241</v>
      </c>
      <c r="K15" s="65">
        <f t="shared" si="0"/>
        <v>34.5</v>
      </c>
    </row>
    <row r="16" spans="1:11" ht="19.5">
      <c r="A16" s="38" t="s">
        <v>180</v>
      </c>
      <c r="B16" s="50" t="s">
        <v>113</v>
      </c>
      <c r="C16" s="51">
        <v>16.7</v>
      </c>
      <c r="D16" s="52">
        <v>20</v>
      </c>
      <c r="E16" s="51">
        <v>46</v>
      </c>
      <c r="F16" s="51">
        <v>44</v>
      </c>
      <c r="G16" s="32">
        <f>SUM(E16+F16)</f>
        <v>90</v>
      </c>
      <c r="H16" s="81">
        <f>(G16-D16)</f>
        <v>70</v>
      </c>
      <c r="I16" s="77">
        <v>25479</v>
      </c>
      <c r="K16" s="65">
        <f t="shared" si="0"/>
        <v>34</v>
      </c>
    </row>
    <row r="17" spans="1:11" ht="19.5">
      <c r="A17" s="38" t="s">
        <v>143</v>
      </c>
      <c r="B17" s="50" t="s">
        <v>49</v>
      </c>
      <c r="C17" s="51">
        <v>10.7</v>
      </c>
      <c r="D17" s="52">
        <v>13</v>
      </c>
      <c r="E17" s="51">
        <v>44</v>
      </c>
      <c r="F17" s="51">
        <v>40</v>
      </c>
      <c r="G17" s="32">
        <f>SUM(E17+F17)</f>
        <v>84</v>
      </c>
      <c r="H17" s="81">
        <f>(G17-D17)</f>
        <v>71</v>
      </c>
      <c r="I17" s="77">
        <v>35437</v>
      </c>
      <c r="K17" s="65">
        <f t="shared" si="0"/>
        <v>33.5</v>
      </c>
    </row>
    <row r="18" spans="1:11" ht="19.5">
      <c r="A18" s="38" t="s">
        <v>142</v>
      </c>
      <c r="B18" s="50" t="s">
        <v>87</v>
      </c>
      <c r="C18" s="51">
        <v>10.5</v>
      </c>
      <c r="D18" s="52">
        <v>13</v>
      </c>
      <c r="E18" s="51">
        <v>40</v>
      </c>
      <c r="F18" s="51">
        <v>44</v>
      </c>
      <c r="G18" s="32">
        <f>SUM(E18+F18)</f>
        <v>84</v>
      </c>
      <c r="H18" s="81">
        <f>(G18-D18)</f>
        <v>71</v>
      </c>
      <c r="I18" s="77">
        <v>27622</v>
      </c>
      <c r="K18" s="65">
        <f t="shared" si="0"/>
        <v>37.5</v>
      </c>
    </row>
    <row r="19" spans="1:11" ht="19.5">
      <c r="A19" s="38" t="s">
        <v>155</v>
      </c>
      <c r="B19" s="50" t="s">
        <v>68</v>
      </c>
      <c r="C19" s="51">
        <v>13.2</v>
      </c>
      <c r="D19" s="52">
        <v>16</v>
      </c>
      <c r="E19" s="51">
        <v>41</v>
      </c>
      <c r="F19" s="51">
        <v>46</v>
      </c>
      <c r="G19" s="32">
        <f>SUM(E19+F19)</f>
        <v>87</v>
      </c>
      <c r="H19" s="81">
        <f>(G19-D19)</f>
        <v>71</v>
      </c>
      <c r="I19" s="77">
        <v>31579</v>
      </c>
      <c r="K19" s="65">
        <f t="shared" si="0"/>
        <v>38</v>
      </c>
    </row>
    <row r="20" spans="1:11" ht="19.5">
      <c r="A20" s="38" t="s">
        <v>159</v>
      </c>
      <c r="B20" s="50" t="s">
        <v>49</v>
      </c>
      <c r="C20" s="51">
        <v>14.2</v>
      </c>
      <c r="D20" s="52">
        <v>17</v>
      </c>
      <c r="E20" s="51">
        <v>41</v>
      </c>
      <c r="F20" s="51">
        <v>47</v>
      </c>
      <c r="G20" s="32">
        <f>SUM(E20+F20)</f>
        <v>88</v>
      </c>
      <c r="H20" s="81">
        <f>(G20-D20)</f>
        <v>71</v>
      </c>
      <c r="I20" s="77">
        <v>27291</v>
      </c>
      <c r="K20" s="65">
        <f t="shared" si="0"/>
        <v>38.5</v>
      </c>
    </row>
    <row r="21" spans="1:11" ht="19.5">
      <c r="A21" s="38" t="s">
        <v>157</v>
      </c>
      <c r="B21" s="50" t="s">
        <v>87</v>
      </c>
      <c r="C21" s="51">
        <v>13.8</v>
      </c>
      <c r="D21" s="52">
        <v>17</v>
      </c>
      <c r="E21" s="51">
        <v>47</v>
      </c>
      <c r="F21" s="51">
        <v>43</v>
      </c>
      <c r="G21" s="32">
        <f>SUM(E21+F21)</f>
        <v>90</v>
      </c>
      <c r="H21" s="81">
        <f>(G21-D21)</f>
        <v>73</v>
      </c>
      <c r="I21" s="77">
        <v>26665</v>
      </c>
      <c r="K21" s="65">
        <f t="shared" si="0"/>
        <v>34.5</v>
      </c>
    </row>
    <row r="22" spans="1:11" ht="19.5">
      <c r="A22" s="38" t="s">
        <v>171</v>
      </c>
      <c r="B22" s="50" t="s">
        <v>51</v>
      </c>
      <c r="C22" s="51">
        <v>15.6</v>
      </c>
      <c r="D22" s="52">
        <v>19</v>
      </c>
      <c r="E22" s="51">
        <v>49</v>
      </c>
      <c r="F22" s="51">
        <v>44</v>
      </c>
      <c r="G22" s="32">
        <f>SUM(E22+F22)</f>
        <v>93</v>
      </c>
      <c r="H22" s="81">
        <f>(G22-D22)</f>
        <v>74</v>
      </c>
      <c r="I22" s="77">
        <v>21614</v>
      </c>
      <c r="K22" s="65">
        <f t="shared" si="0"/>
        <v>34.5</v>
      </c>
    </row>
    <row r="23" spans="1:11" ht="19.5">
      <c r="A23" s="38" t="s">
        <v>145</v>
      </c>
      <c r="B23" s="50" t="s">
        <v>137</v>
      </c>
      <c r="C23" s="51">
        <v>11.2</v>
      </c>
      <c r="D23" s="52">
        <v>14</v>
      </c>
      <c r="E23" s="51">
        <v>43</v>
      </c>
      <c r="F23" s="51">
        <v>45</v>
      </c>
      <c r="G23" s="32">
        <f>SUM(E23+F23)</f>
        <v>88</v>
      </c>
      <c r="H23" s="81">
        <f>(G23-D23)</f>
        <v>74</v>
      </c>
      <c r="I23" s="77">
        <v>21940</v>
      </c>
      <c r="K23" s="65">
        <f t="shared" si="0"/>
        <v>38</v>
      </c>
    </row>
    <row r="24" spans="1:11" ht="19.5">
      <c r="A24" s="38" t="s">
        <v>160</v>
      </c>
      <c r="B24" s="50" t="s">
        <v>113</v>
      </c>
      <c r="C24" s="51">
        <v>14.3</v>
      </c>
      <c r="D24" s="52">
        <v>17</v>
      </c>
      <c r="E24" s="51">
        <v>42</v>
      </c>
      <c r="F24" s="51">
        <v>49</v>
      </c>
      <c r="G24" s="32">
        <f>SUM(E24+F24)</f>
        <v>91</v>
      </c>
      <c r="H24" s="81">
        <f>(G24-D24)</f>
        <v>74</v>
      </c>
      <c r="I24" s="77">
        <v>28228</v>
      </c>
      <c r="K24" s="65">
        <f t="shared" si="0"/>
        <v>40.5</v>
      </c>
    </row>
    <row r="25" spans="1:11" ht="19.5">
      <c r="A25" s="38" t="s">
        <v>140</v>
      </c>
      <c r="B25" s="50" t="s">
        <v>58</v>
      </c>
      <c r="C25" s="51">
        <v>10.4</v>
      </c>
      <c r="D25" s="52">
        <v>13</v>
      </c>
      <c r="E25" s="51">
        <v>44</v>
      </c>
      <c r="F25" s="51">
        <v>44</v>
      </c>
      <c r="G25" s="32">
        <f>SUM(E25+F25)</f>
        <v>88</v>
      </c>
      <c r="H25" s="81">
        <f>(G25-D25)</f>
        <v>75</v>
      </c>
      <c r="I25" s="77">
        <v>27613</v>
      </c>
      <c r="K25" s="65">
        <f t="shared" si="0"/>
        <v>37.5</v>
      </c>
    </row>
    <row r="26" spans="1:11" ht="19.5">
      <c r="A26" s="38" t="s">
        <v>170</v>
      </c>
      <c r="B26" s="50" t="s">
        <v>87</v>
      </c>
      <c r="C26" s="51">
        <v>15.5</v>
      </c>
      <c r="D26" s="52">
        <v>19</v>
      </c>
      <c r="E26" s="51">
        <v>44</v>
      </c>
      <c r="F26" s="51">
        <v>50</v>
      </c>
      <c r="G26" s="32">
        <f>SUM(E26+F26)</f>
        <v>94</v>
      </c>
      <c r="H26" s="81">
        <f>(G26-D26)</f>
        <v>75</v>
      </c>
      <c r="I26" s="77">
        <v>28568</v>
      </c>
      <c r="K26" s="65">
        <f t="shared" si="0"/>
        <v>40.5</v>
      </c>
    </row>
    <row r="27" spans="1:11" ht="19.5">
      <c r="A27" s="38" t="s">
        <v>153</v>
      </c>
      <c r="B27" s="50" t="s">
        <v>34</v>
      </c>
      <c r="C27" s="51">
        <v>12.8</v>
      </c>
      <c r="D27" s="52">
        <v>16</v>
      </c>
      <c r="E27" s="51">
        <v>48</v>
      </c>
      <c r="F27" s="51">
        <v>44</v>
      </c>
      <c r="G27" s="32">
        <f>SUM(E27+F27)</f>
        <v>92</v>
      </c>
      <c r="H27" s="81">
        <f>(G27-D27)</f>
        <v>76</v>
      </c>
      <c r="I27" s="77">
        <v>29571</v>
      </c>
      <c r="K27" s="65">
        <f t="shared" si="0"/>
        <v>36</v>
      </c>
    </row>
    <row r="28" spans="1:11" ht="19.5">
      <c r="A28" s="38" t="s">
        <v>150</v>
      </c>
      <c r="B28" s="50" t="s">
        <v>51</v>
      </c>
      <c r="C28" s="51">
        <v>11.6</v>
      </c>
      <c r="D28" s="52">
        <v>14</v>
      </c>
      <c r="E28" s="51">
        <v>43</v>
      </c>
      <c r="F28" s="51">
        <v>47</v>
      </c>
      <c r="G28" s="32">
        <f>SUM(E28+F28)</f>
        <v>90</v>
      </c>
      <c r="H28" s="81">
        <f>(G28-D28)</f>
        <v>76</v>
      </c>
      <c r="I28" s="77">
        <v>21174</v>
      </c>
      <c r="K28" s="65">
        <f t="shared" si="0"/>
        <v>40</v>
      </c>
    </row>
    <row r="29" spans="1:11" ht="19.5">
      <c r="A29" s="38" t="s">
        <v>163</v>
      </c>
      <c r="B29" s="50" t="s">
        <v>87</v>
      </c>
      <c r="C29" s="51">
        <v>14.7</v>
      </c>
      <c r="D29" s="52">
        <v>18</v>
      </c>
      <c r="E29" s="51">
        <v>46</v>
      </c>
      <c r="F29" s="51">
        <v>48</v>
      </c>
      <c r="G29" s="32">
        <f>SUM(E29+F29)</f>
        <v>94</v>
      </c>
      <c r="H29" s="81">
        <f>(G29-D29)</f>
        <v>76</v>
      </c>
      <c r="I29" s="77">
        <v>25041</v>
      </c>
      <c r="K29" s="65">
        <f t="shared" si="0"/>
        <v>39</v>
      </c>
    </row>
    <row r="30" spans="1:11" ht="19.5">
      <c r="A30" s="38" t="s">
        <v>181</v>
      </c>
      <c r="B30" s="50" t="s">
        <v>58</v>
      </c>
      <c r="C30" s="51">
        <v>16.8</v>
      </c>
      <c r="D30" s="52">
        <v>20</v>
      </c>
      <c r="E30" s="51">
        <v>48</v>
      </c>
      <c r="F30" s="51">
        <v>48</v>
      </c>
      <c r="G30" s="32">
        <f>SUM(E30+F30)</f>
        <v>96</v>
      </c>
      <c r="H30" s="81">
        <f>(G30-D30)</f>
        <v>76</v>
      </c>
      <c r="I30" s="77">
        <v>23361</v>
      </c>
      <c r="K30" s="65">
        <f t="shared" si="0"/>
        <v>38</v>
      </c>
    </row>
    <row r="31" spans="1:11" ht="19.5">
      <c r="A31" s="38" t="s">
        <v>152</v>
      </c>
      <c r="B31" s="50" t="s">
        <v>49</v>
      </c>
      <c r="C31" s="51">
        <v>12.1</v>
      </c>
      <c r="D31" s="52">
        <v>15</v>
      </c>
      <c r="E31" s="51">
        <v>44</v>
      </c>
      <c r="F31" s="51">
        <v>48</v>
      </c>
      <c r="G31" s="32">
        <f>SUM(E31+F31)</f>
        <v>92</v>
      </c>
      <c r="H31" s="81">
        <f>(G31-D31)</f>
        <v>77</v>
      </c>
      <c r="I31" s="77">
        <v>21345</v>
      </c>
      <c r="K31" s="65">
        <f t="shared" si="0"/>
        <v>40.5</v>
      </c>
    </row>
    <row r="32" spans="1:11" ht="19.5">
      <c r="A32" s="38" t="s">
        <v>173</v>
      </c>
      <c r="B32" s="50" t="s">
        <v>51</v>
      </c>
      <c r="C32" s="51">
        <v>15.7</v>
      </c>
      <c r="D32" s="52">
        <v>19</v>
      </c>
      <c r="E32" s="51">
        <v>48</v>
      </c>
      <c r="F32" s="51">
        <v>48</v>
      </c>
      <c r="G32" s="32">
        <f>SUM(E32+F32)</f>
        <v>96</v>
      </c>
      <c r="H32" s="81">
        <f>(G32-D32)</f>
        <v>77</v>
      </c>
      <c r="I32" s="77">
        <v>22814</v>
      </c>
      <c r="K32" s="65">
        <f t="shared" si="0"/>
        <v>38.5</v>
      </c>
    </row>
    <row r="33" spans="1:11" ht="19.5">
      <c r="A33" s="38" t="s">
        <v>144</v>
      </c>
      <c r="B33" s="50" t="s">
        <v>87</v>
      </c>
      <c r="C33" s="51">
        <v>11.1</v>
      </c>
      <c r="D33" s="52">
        <v>13</v>
      </c>
      <c r="E33" s="51">
        <v>45</v>
      </c>
      <c r="F33" s="51">
        <v>46</v>
      </c>
      <c r="G33" s="32">
        <f>SUM(E33+F33)</f>
        <v>91</v>
      </c>
      <c r="H33" s="81">
        <f>(G33-D33)</f>
        <v>78</v>
      </c>
      <c r="I33" s="77">
        <v>29510</v>
      </c>
      <c r="K33" s="65">
        <f t="shared" si="0"/>
        <v>39.5</v>
      </c>
    </row>
    <row r="34" spans="1:11" ht="19.5">
      <c r="A34" s="38" t="s">
        <v>177</v>
      </c>
      <c r="B34" s="50" t="s">
        <v>51</v>
      </c>
      <c r="C34" s="51">
        <v>16</v>
      </c>
      <c r="D34" s="52">
        <v>19</v>
      </c>
      <c r="E34" s="51">
        <v>51</v>
      </c>
      <c r="F34" s="51">
        <v>46</v>
      </c>
      <c r="G34" s="32">
        <f>SUM(E34+F34)</f>
        <v>97</v>
      </c>
      <c r="H34" s="81">
        <f>(G34-D34)</f>
        <v>78</v>
      </c>
      <c r="I34" s="77">
        <v>27470</v>
      </c>
      <c r="K34" s="65">
        <f t="shared" si="0"/>
        <v>36.5</v>
      </c>
    </row>
    <row r="35" spans="1:11" ht="19.5">
      <c r="A35" s="38" t="s">
        <v>149</v>
      </c>
      <c r="B35" s="50" t="s">
        <v>51</v>
      </c>
      <c r="C35" s="51">
        <v>11.6</v>
      </c>
      <c r="D35" s="52">
        <v>14</v>
      </c>
      <c r="E35" s="51">
        <v>47</v>
      </c>
      <c r="F35" s="51">
        <v>46</v>
      </c>
      <c r="G35" s="32">
        <f>SUM(E35+F35)</f>
        <v>93</v>
      </c>
      <c r="H35" s="81">
        <f>(G35-D35)</f>
        <v>79</v>
      </c>
      <c r="I35" s="77">
        <v>21992</v>
      </c>
      <c r="K35" s="65">
        <f t="shared" si="0"/>
        <v>39</v>
      </c>
    </row>
    <row r="36" spans="1:11" ht="19.5">
      <c r="A36" s="38" t="s">
        <v>165</v>
      </c>
      <c r="B36" s="50" t="s">
        <v>43</v>
      </c>
      <c r="C36" s="51">
        <v>14.9</v>
      </c>
      <c r="D36" s="52">
        <v>18</v>
      </c>
      <c r="E36" s="51">
        <v>51</v>
      </c>
      <c r="F36" s="51">
        <v>46</v>
      </c>
      <c r="G36" s="32">
        <f>SUM(E36+F36)</f>
        <v>97</v>
      </c>
      <c r="H36" s="81">
        <f>(G36-D36)</f>
        <v>79</v>
      </c>
      <c r="I36" s="77">
        <v>24008</v>
      </c>
      <c r="K36" s="65">
        <f t="shared" si="0"/>
        <v>37</v>
      </c>
    </row>
    <row r="37" spans="1:11" ht="19.5">
      <c r="A37" s="38" t="s">
        <v>178</v>
      </c>
      <c r="B37" s="50" t="s">
        <v>87</v>
      </c>
      <c r="C37" s="51">
        <v>16.2</v>
      </c>
      <c r="D37" s="52">
        <v>20</v>
      </c>
      <c r="E37" s="51">
        <v>49</v>
      </c>
      <c r="F37" s="51">
        <v>50</v>
      </c>
      <c r="G37" s="32">
        <f>SUM(E37+F37)</f>
        <v>99</v>
      </c>
      <c r="H37" s="81">
        <f>(G37-D37)</f>
        <v>79</v>
      </c>
      <c r="I37" s="77">
        <v>28033</v>
      </c>
      <c r="K37" s="65">
        <f t="shared" si="0"/>
        <v>40</v>
      </c>
    </row>
    <row r="38" spans="1:11" ht="19.5">
      <c r="A38" s="38" t="s">
        <v>164</v>
      </c>
      <c r="B38" s="50" t="s">
        <v>51</v>
      </c>
      <c r="C38" s="51">
        <v>14.7</v>
      </c>
      <c r="D38" s="52">
        <v>18</v>
      </c>
      <c r="E38" s="51">
        <v>48</v>
      </c>
      <c r="F38" s="51">
        <v>50</v>
      </c>
      <c r="G38" s="32">
        <f>SUM(E38+F38)</f>
        <v>98</v>
      </c>
      <c r="H38" s="81">
        <f>(G38-D38)</f>
        <v>80</v>
      </c>
      <c r="I38" s="77">
        <v>21180</v>
      </c>
      <c r="K38" s="65">
        <f t="shared" si="0"/>
        <v>41</v>
      </c>
    </row>
    <row r="39" spans="1:11" ht="19.5">
      <c r="A39" s="38" t="s">
        <v>139</v>
      </c>
      <c r="B39" s="50" t="s">
        <v>77</v>
      </c>
      <c r="C39" s="51">
        <v>10.3</v>
      </c>
      <c r="D39" s="52">
        <v>12</v>
      </c>
      <c r="E39" s="51">
        <v>48</v>
      </c>
      <c r="F39" s="51">
        <v>45</v>
      </c>
      <c r="G39" s="32">
        <f>SUM(E39+F39)</f>
        <v>93</v>
      </c>
      <c r="H39" s="81">
        <f>(G39-D39)</f>
        <v>81</v>
      </c>
      <c r="I39" s="77">
        <v>33147</v>
      </c>
      <c r="J39" s="27"/>
      <c r="K39" s="65">
        <f t="shared" si="0"/>
        <v>39</v>
      </c>
    </row>
    <row r="40" spans="1:11" ht="19.5">
      <c r="A40" s="38" t="s">
        <v>141</v>
      </c>
      <c r="B40" s="50" t="s">
        <v>87</v>
      </c>
      <c r="C40" s="51">
        <v>10.4</v>
      </c>
      <c r="D40" s="52">
        <v>13</v>
      </c>
      <c r="E40" s="51">
        <v>49</v>
      </c>
      <c r="F40" s="51">
        <v>45</v>
      </c>
      <c r="G40" s="32">
        <f>SUM(E40+F40)</f>
        <v>94</v>
      </c>
      <c r="H40" s="81">
        <f>(G40-D40)</f>
        <v>81</v>
      </c>
      <c r="I40" s="77">
        <v>23107</v>
      </c>
      <c r="K40" s="65">
        <f t="shared" si="0"/>
        <v>38.5</v>
      </c>
    </row>
    <row r="41" spans="1:11" ht="19.5">
      <c r="A41" s="38" t="s">
        <v>166</v>
      </c>
      <c r="B41" s="50" t="s">
        <v>58</v>
      </c>
      <c r="C41" s="51">
        <v>15.1</v>
      </c>
      <c r="D41" s="52">
        <v>17</v>
      </c>
      <c r="E41" s="51">
        <v>49</v>
      </c>
      <c r="F41" s="51">
        <v>49</v>
      </c>
      <c r="G41" s="32">
        <f>SUM(E41+F41)</f>
        <v>98</v>
      </c>
      <c r="H41" s="81">
        <f>(G41-D41)</f>
        <v>81</v>
      </c>
      <c r="I41" s="77">
        <v>26587</v>
      </c>
      <c r="K41" s="65">
        <f t="shared" si="0"/>
        <v>40.5</v>
      </c>
    </row>
    <row r="42" spans="1:11" ht="19.5">
      <c r="A42" s="38" t="s">
        <v>156</v>
      </c>
      <c r="B42" s="50" t="s">
        <v>49</v>
      </c>
      <c r="C42" s="51">
        <v>13.4</v>
      </c>
      <c r="D42" s="52">
        <v>16</v>
      </c>
      <c r="E42" s="51">
        <v>47</v>
      </c>
      <c r="F42" s="51">
        <v>50</v>
      </c>
      <c r="G42" s="32">
        <f>SUM(E42+F42)</f>
        <v>97</v>
      </c>
      <c r="H42" s="81">
        <f>(G42-D42)</f>
        <v>81</v>
      </c>
      <c r="I42" s="77">
        <v>24139</v>
      </c>
      <c r="K42" s="65">
        <f t="shared" si="0"/>
        <v>42</v>
      </c>
    </row>
    <row r="43" spans="1:11" ht="19.5">
      <c r="A43" s="38" t="s">
        <v>138</v>
      </c>
      <c r="B43" s="50" t="s">
        <v>58</v>
      </c>
      <c r="C43" s="51">
        <v>10.1</v>
      </c>
      <c r="D43" s="52">
        <v>12</v>
      </c>
      <c r="E43" s="51">
        <v>46</v>
      </c>
      <c r="F43" s="51">
        <v>48</v>
      </c>
      <c r="G43" s="32">
        <f>SUM(E43+F43)</f>
        <v>94</v>
      </c>
      <c r="H43" s="81">
        <f>(G43-D43)</f>
        <v>82</v>
      </c>
      <c r="I43" s="77">
        <v>28086</v>
      </c>
      <c r="K43" s="65">
        <f t="shared" si="0"/>
        <v>42</v>
      </c>
    </row>
    <row r="44" spans="1:11" ht="19.5">
      <c r="A44" s="38" t="s">
        <v>147</v>
      </c>
      <c r="B44" s="50" t="s">
        <v>68</v>
      </c>
      <c r="C44" s="51">
        <v>11.6</v>
      </c>
      <c r="D44" s="52">
        <v>14</v>
      </c>
      <c r="E44" s="51">
        <v>48</v>
      </c>
      <c r="F44" s="51">
        <v>48</v>
      </c>
      <c r="G44" s="32">
        <f>SUM(E44+F44)</f>
        <v>96</v>
      </c>
      <c r="H44" s="81">
        <f>(G44-D44)</f>
        <v>82</v>
      </c>
      <c r="I44" s="77">
        <v>30077</v>
      </c>
      <c r="K44" s="65">
        <f t="shared" si="0"/>
        <v>41</v>
      </c>
    </row>
    <row r="45" spans="1:11" ht="19.5">
      <c r="A45" s="38" t="s">
        <v>148</v>
      </c>
      <c r="B45" s="50" t="s">
        <v>49</v>
      </c>
      <c r="C45" s="51">
        <v>11.6</v>
      </c>
      <c r="D45" s="52">
        <v>14</v>
      </c>
      <c r="E45" s="51">
        <v>49</v>
      </c>
      <c r="F45" s="51">
        <v>48</v>
      </c>
      <c r="G45" s="32">
        <f>SUM(E45+F45)</f>
        <v>97</v>
      </c>
      <c r="H45" s="81">
        <f>(G45-D45)</f>
        <v>83</v>
      </c>
      <c r="I45" s="77">
        <v>23632</v>
      </c>
      <c r="K45" s="65">
        <f t="shared" si="0"/>
        <v>41</v>
      </c>
    </row>
    <row r="46" spans="1:11" ht="19.5">
      <c r="A46" s="38" t="s">
        <v>169</v>
      </c>
      <c r="B46" s="50" t="s">
        <v>34</v>
      </c>
      <c r="C46" s="51">
        <v>15.5</v>
      </c>
      <c r="D46" s="52">
        <v>19</v>
      </c>
      <c r="E46" s="51">
        <v>56</v>
      </c>
      <c r="F46" s="51">
        <v>47</v>
      </c>
      <c r="G46" s="32">
        <f>SUM(E46+F46)</f>
        <v>103</v>
      </c>
      <c r="H46" s="81">
        <f>(G46-D46)</f>
        <v>84</v>
      </c>
      <c r="I46" s="77">
        <v>25161</v>
      </c>
      <c r="K46" s="65">
        <f t="shared" si="0"/>
        <v>37.5</v>
      </c>
    </row>
    <row r="47" spans="1:11" ht="19.5">
      <c r="A47" s="38" t="s">
        <v>154</v>
      </c>
      <c r="B47" s="50" t="s">
        <v>77</v>
      </c>
      <c r="C47" s="51">
        <v>12.9</v>
      </c>
      <c r="D47" s="52">
        <v>16</v>
      </c>
      <c r="E47" s="51">
        <v>49</v>
      </c>
      <c r="F47" s="51">
        <v>52</v>
      </c>
      <c r="G47" s="32">
        <f>SUM(E47+F47)</f>
        <v>101</v>
      </c>
      <c r="H47" s="81">
        <f>(G47-D47)</f>
        <v>85</v>
      </c>
      <c r="I47" s="77">
        <v>33654</v>
      </c>
      <c r="K47" s="65">
        <f t="shared" si="0"/>
        <v>44</v>
      </c>
    </row>
    <row r="48" spans="1:11" ht="19.5">
      <c r="A48" s="38" t="s">
        <v>179</v>
      </c>
      <c r="B48" s="50" t="s">
        <v>58</v>
      </c>
      <c r="C48" s="51">
        <v>16.3</v>
      </c>
      <c r="D48" s="52">
        <v>20</v>
      </c>
      <c r="E48" s="51">
        <v>52</v>
      </c>
      <c r="F48" s="51">
        <v>53</v>
      </c>
      <c r="G48" s="32">
        <f>SUM(E48+F48)</f>
        <v>105</v>
      </c>
      <c r="H48" s="81">
        <f>(G48-D48)</f>
        <v>85</v>
      </c>
      <c r="I48" s="77">
        <v>20383</v>
      </c>
      <c r="K48" s="65">
        <f t="shared" si="0"/>
        <v>43</v>
      </c>
    </row>
    <row r="49" spans="1:11" ht="19.5">
      <c r="A49" s="38" t="s">
        <v>167</v>
      </c>
      <c r="B49" s="50" t="s">
        <v>51</v>
      </c>
      <c r="C49" s="51">
        <v>15.1</v>
      </c>
      <c r="D49" s="52">
        <v>18</v>
      </c>
      <c r="E49" s="51">
        <v>49</v>
      </c>
      <c r="F49" s="51">
        <v>54</v>
      </c>
      <c r="G49" s="32">
        <f>SUM(E49+F49)</f>
        <v>103</v>
      </c>
      <c r="H49" s="81">
        <f>(G49-D49)</f>
        <v>85</v>
      </c>
      <c r="I49" s="77">
        <v>31639</v>
      </c>
      <c r="K49" s="65">
        <f t="shared" si="0"/>
        <v>45</v>
      </c>
    </row>
    <row r="50" spans="1:11" ht="19.5">
      <c r="A50" s="150" t="s">
        <v>161</v>
      </c>
      <c r="B50" s="50" t="s">
        <v>34</v>
      </c>
      <c r="C50" s="51">
        <v>14.4</v>
      </c>
      <c r="D50" s="151" t="s">
        <v>9</v>
      </c>
      <c r="E50" s="152" t="s">
        <v>9</v>
      </c>
      <c r="F50" s="152" t="s">
        <v>9</v>
      </c>
      <c r="G50" s="31" t="s">
        <v>9</v>
      </c>
      <c r="H50" s="153" t="s">
        <v>9</v>
      </c>
      <c r="I50" s="77">
        <v>35488</v>
      </c>
    </row>
    <row r="51" spans="1:11" ht="19.5">
      <c r="A51" s="38" t="s">
        <v>146</v>
      </c>
      <c r="B51" s="50" t="s">
        <v>113</v>
      </c>
      <c r="C51" s="51">
        <v>11.3</v>
      </c>
      <c r="D51" s="52" t="s">
        <v>5</v>
      </c>
      <c r="E51" s="51" t="s">
        <v>282</v>
      </c>
      <c r="F51" s="51" t="s">
        <v>283</v>
      </c>
      <c r="G51" s="31" t="s">
        <v>9</v>
      </c>
      <c r="H51" s="153" t="s">
        <v>9</v>
      </c>
      <c r="I51" s="77">
        <v>26952</v>
      </c>
    </row>
    <row r="52" spans="1:11" ht="19.5">
      <c r="A52" s="38" t="s">
        <v>175</v>
      </c>
      <c r="B52" s="50" t="s">
        <v>113</v>
      </c>
      <c r="C52" s="51">
        <v>15.9</v>
      </c>
      <c r="D52" s="52" t="s">
        <v>5</v>
      </c>
      <c r="E52" s="51" t="s">
        <v>282</v>
      </c>
      <c r="F52" s="51" t="s">
        <v>283</v>
      </c>
      <c r="G52" s="31" t="s">
        <v>9</v>
      </c>
      <c r="H52" s="153" t="s">
        <v>9</v>
      </c>
      <c r="I52" s="77">
        <v>19075</v>
      </c>
    </row>
    <row r="53" spans="1:11" ht="19.5">
      <c r="A53" s="38" t="s">
        <v>174</v>
      </c>
      <c r="B53" s="50" t="s">
        <v>51</v>
      </c>
      <c r="C53" s="51">
        <v>15.8</v>
      </c>
      <c r="D53" s="52" t="s">
        <v>5</v>
      </c>
      <c r="E53" s="51" t="s">
        <v>282</v>
      </c>
      <c r="F53" s="51" t="s">
        <v>283</v>
      </c>
      <c r="G53" s="31" t="s">
        <v>9</v>
      </c>
      <c r="H53" s="153" t="s">
        <v>9</v>
      </c>
      <c r="I53" s="77">
        <v>24977</v>
      </c>
    </row>
    <row r="54" spans="1:11" ht="19.5">
      <c r="A54" s="38" t="s">
        <v>172</v>
      </c>
      <c r="B54" s="50" t="s">
        <v>43</v>
      </c>
      <c r="C54" s="51">
        <v>15.6</v>
      </c>
      <c r="D54" s="52" t="s">
        <v>5</v>
      </c>
      <c r="E54" s="51" t="s">
        <v>282</v>
      </c>
      <c r="F54" s="51" t="s">
        <v>283</v>
      </c>
      <c r="G54" s="31" t="s">
        <v>9</v>
      </c>
      <c r="H54" s="153" t="s">
        <v>9</v>
      </c>
      <c r="I54" s="77">
        <v>21013</v>
      </c>
    </row>
    <row r="55" spans="1:11" ht="19.5">
      <c r="A55" s="38" t="s">
        <v>158</v>
      </c>
      <c r="B55" s="50" t="s">
        <v>87</v>
      </c>
      <c r="C55" s="51">
        <v>14</v>
      </c>
      <c r="D55" s="52" t="s">
        <v>5</v>
      </c>
      <c r="E55" s="51" t="s">
        <v>282</v>
      </c>
      <c r="F55" s="51" t="s">
        <v>283</v>
      </c>
      <c r="G55" s="31" t="s">
        <v>9</v>
      </c>
      <c r="H55" s="153" t="s">
        <v>9</v>
      </c>
      <c r="I55" s="77">
        <v>25718</v>
      </c>
    </row>
    <row r="56" spans="1:11" ht="20.25" thickBot="1">
      <c r="A56" s="154" t="s">
        <v>168</v>
      </c>
      <c r="B56" s="155" t="s">
        <v>43</v>
      </c>
      <c r="C56" s="156">
        <v>15.5</v>
      </c>
      <c r="D56" s="157" t="s">
        <v>5</v>
      </c>
      <c r="E56" s="156" t="s">
        <v>282</v>
      </c>
      <c r="F56" s="156" t="s">
        <v>283</v>
      </c>
      <c r="G56" s="161" t="s">
        <v>9</v>
      </c>
      <c r="H56" s="162" t="s">
        <v>9</v>
      </c>
      <c r="I56" s="160">
        <v>19321</v>
      </c>
    </row>
    <row r="63" spans="1:11">
      <c r="A63" s="27"/>
      <c r="B63" s="27"/>
      <c r="C63" s="27"/>
      <c r="D63" s="33"/>
      <c r="E63" s="33"/>
      <c r="F63" s="33"/>
      <c r="G63" s="33"/>
      <c r="H63" s="33"/>
      <c r="K63" s="27"/>
    </row>
    <row r="64" spans="1:11">
      <c r="A64" s="27"/>
      <c r="B64" s="27"/>
      <c r="C64" s="27"/>
      <c r="D64" s="33"/>
      <c r="E64" s="33"/>
      <c r="F64" s="33"/>
      <c r="G64" s="33"/>
      <c r="H64" s="33"/>
      <c r="K64" s="27"/>
    </row>
    <row r="65" spans="1:11">
      <c r="A65" s="27"/>
      <c r="B65" s="27"/>
      <c r="C65" s="27"/>
      <c r="D65" s="33"/>
      <c r="E65" s="33"/>
      <c r="F65" s="33"/>
      <c r="G65" s="33"/>
      <c r="H65" s="33"/>
      <c r="K65" s="27"/>
    </row>
    <row r="66" spans="1:11">
      <c r="A66" s="27"/>
      <c r="B66" s="27"/>
      <c r="C66" s="27"/>
      <c r="D66" s="33"/>
      <c r="E66" s="33"/>
      <c r="F66" s="33"/>
      <c r="G66" s="33"/>
      <c r="H66" s="33"/>
      <c r="K66" s="27"/>
    </row>
    <row r="67" spans="1:11">
      <c r="A67" s="27"/>
      <c r="B67" s="27"/>
      <c r="C67" s="27"/>
      <c r="D67" s="33"/>
      <c r="E67" s="33"/>
      <c r="F67" s="33"/>
      <c r="G67" s="33"/>
      <c r="H67" s="33"/>
      <c r="K67" s="27"/>
    </row>
    <row r="68" spans="1:11">
      <c r="A68" s="27"/>
      <c r="B68" s="27"/>
      <c r="C68" s="27"/>
      <c r="D68" s="33"/>
      <c r="E68" s="33"/>
      <c r="F68" s="33"/>
      <c r="G68" s="33"/>
      <c r="H68" s="33"/>
      <c r="K68" s="27"/>
    </row>
    <row r="69" spans="1:11">
      <c r="A69" s="27"/>
      <c r="B69" s="27"/>
      <c r="C69" s="27"/>
      <c r="D69" s="33"/>
      <c r="E69" s="33"/>
      <c r="F69" s="33"/>
      <c r="G69" s="33"/>
      <c r="H69" s="33"/>
      <c r="K69" s="27"/>
    </row>
    <row r="70" spans="1:11">
      <c r="A70" s="27"/>
      <c r="B70" s="27"/>
      <c r="C70" s="27"/>
      <c r="D70" s="33"/>
      <c r="E70" s="33"/>
      <c r="F70" s="33"/>
      <c r="G70" s="33"/>
      <c r="H70" s="33"/>
      <c r="K70" s="27"/>
    </row>
    <row r="71" spans="1:11">
      <c r="A71" s="27"/>
      <c r="B71" s="27"/>
      <c r="C71" s="27"/>
      <c r="D71" s="33"/>
      <c r="E71" s="33"/>
      <c r="F71" s="33"/>
      <c r="G71" s="33"/>
      <c r="H71" s="33"/>
      <c r="K71" s="27"/>
    </row>
    <row r="72" spans="1:11">
      <c r="A72" s="27"/>
      <c r="B72" s="27"/>
      <c r="C72" s="27"/>
      <c r="D72" s="33"/>
      <c r="E72" s="33"/>
      <c r="F72" s="33"/>
      <c r="G72" s="33"/>
      <c r="H72" s="33"/>
      <c r="K72" s="27"/>
    </row>
    <row r="73" spans="1:11">
      <c r="A73" s="27"/>
      <c r="B73" s="27"/>
      <c r="C73" s="27"/>
      <c r="D73" s="33"/>
      <c r="E73" s="33"/>
      <c r="F73" s="33"/>
      <c r="G73" s="33"/>
      <c r="H73" s="33"/>
      <c r="K73" s="27"/>
    </row>
    <row r="74" spans="1:11">
      <c r="A74" s="27"/>
      <c r="B74" s="27"/>
      <c r="C74" s="27"/>
      <c r="D74" s="33"/>
      <c r="E74" s="33"/>
      <c r="F74" s="33"/>
      <c r="G74" s="33"/>
      <c r="H74" s="33"/>
      <c r="K74" s="27"/>
    </row>
    <row r="75" spans="1:11">
      <c r="A75" s="27"/>
      <c r="B75" s="27"/>
      <c r="C75" s="27"/>
      <c r="D75" s="33"/>
      <c r="E75" s="33"/>
      <c r="F75" s="33"/>
      <c r="G75" s="33"/>
      <c r="H75" s="33"/>
      <c r="K75" s="27"/>
    </row>
    <row r="76" spans="1:11">
      <c r="A76" s="27"/>
      <c r="B76" s="27"/>
      <c r="C76" s="27"/>
      <c r="D76" s="33"/>
      <c r="E76" s="33"/>
      <c r="F76" s="33"/>
      <c r="G76" s="33"/>
      <c r="H76" s="33"/>
      <c r="K76" s="27"/>
    </row>
    <row r="77" spans="1:11">
      <c r="A77" s="27"/>
      <c r="B77" s="27"/>
      <c r="C77" s="27"/>
      <c r="D77" s="33"/>
      <c r="E77" s="33"/>
      <c r="F77" s="33"/>
      <c r="G77" s="33"/>
      <c r="H77" s="33"/>
      <c r="K77" s="27"/>
    </row>
    <row r="78" spans="1:11">
      <c r="A78" s="27"/>
      <c r="B78" s="27"/>
      <c r="C78" s="27"/>
      <c r="D78" s="33"/>
      <c r="E78" s="33"/>
      <c r="F78" s="33"/>
      <c r="G78" s="33"/>
      <c r="H78" s="33"/>
      <c r="K78" s="27"/>
    </row>
    <row r="79" spans="1:11">
      <c r="A79" s="27"/>
      <c r="B79" s="27"/>
      <c r="C79" s="27"/>
      <c r="D79" s="33"/>
      <c r="E79" s="33"/>
      <c r="F79" s="33"/>
      <c r="G79" s="33"/>
      <c r="H79" s="33"/>
      <c r="K79" s="27"/>
    </row>
    <row r="80" spans="1:11">
      <c r="A80" s="27"/>
      <c r="B80" s="27"/>
      <c r="C80" s="27"/>
      <c r="D80" s="33"/>
      <c r="E80" s="33"/>
      <c r="F80" s="33"/>
      <c r="G80" s="33"/>
      <c r="H80" s="33"/>
      <c r="K80" s="27"/>
    </row>
    <row r="81" spans="1:11">
      <c r="A81" s="27"/>
      <c r="B81" s="27"/>
      <c r="C81" s="27"/>
      <c r="D81" s="33"/>
      <c r="E81" s="33"/>
      <c r="F81" s="33"/>
      <c r="G81" s="33"/>
      <c r="H81" s="33"/>
      <c r="K81" s="27"/>
    </row>
    <row r="82" spans="1:11">
      <c r="A82" s="27"/>
      <c r="B82" s="27"/>
      <c r="C82" s="27"/>
      <c r="D82" s="33"/>
      <c r="E82" s="33"/>
      <c r="F82" s="33"/>
      <c r="G82" s="33"/>
      <c r="H82" s="33"/>
      <c r="K82" s="27"/>
    </row>
    <row r="83" spans="1:11">
      <c r="A83" s="27"/>
      <c r="B83" s="27"/>
      <c r="C83" s="27"/>
      <c r="D83" s="33"/>
      <c r="E83" s="33"/>
      <c r="F83" s="33"/>
      <c r="G83" s="33"/>
      <c r="H83" s="33"/>
      <c r="K83" s="27"/>
    </row>
    <row r="84" spans="1:11">
      <c r="A84" s="27"/>
      <c r="B84" s="27"/>
      <c r="C84" s="27"/>
      <c r="D84" s="33"/>
      <c r="E84" s="33"/>
      <c r="F84" s="33"/>
      <c r="G84" s="33"/>
      <c r="H84" s="33"/>
      <c r="K84" s="27"/>
    </row>
    <row r="85" spans="1:11">
      <c r="A85" s="27"/>
      <c r="B85" s="27"/>
      <c r="C85" s="27"/>
      <c r="D85" s="33"/>
      <c r="E85" s="33"/>
      <c r="F85" s="33"/>
      <c r="G85" s="33"/>
      <c r="H85" s="33"/>
      <c r="K85" s="27"/>
    </row>
    <row r="86" spans="1:11">
      <c r="A86" s="27"/>
      <c r="B86" s="27"/>
      <c r="C86" s="27"/>
      <c r="D86" s="33"/>
      <c r="E86" s="33"/>
      <c r="F86" s="33"/>
      <c r="G86" s="33"/>
      <c r="H86" s="33"/>
      <c r="K86" s="27"/>
    </row>
    <row r="87" spans="1:11">
      <c r="A87" s="27"/>
      <c r="B87" s="27"/>
      <c r="C87" s="27"/>
      <c r="D87" s="33"/>
      <c r="E87" s="33"/>
      <c r="F87" s="33"/>
      <c r="G87" s="33"/>
      <c r="H87" s="33"/>
      <c r="K87" s="27"/>
    </row>
    <row r="88" spans="1:11">
      <c r="A88" s="27"/>
      <c r="B88" s="27"/>
      <c r="C88" s="27"/>
      <c r="D88" s="33"/>
      <c r="E88" s="33"/>
      <c r="F88" s="33"/>
      <c r="G88" s="33"/>
      <c r="H88" s="33"/>
      <c r="K88" s="27"/>
    </row>
    <row r="89" spans="1:11">
      <c r="A89" s="27"/>
      <c r="B89" s="27"/>
      <c r="C89" s="27"/>
      <c r="D89" s="33"/>
      <c r="E89" s="33"/>
      <c r="F89" s="33"/>
      <c r="G89" s="33"/>
      <c r="H89" s="33"/>
      <c r="K89" s="27"/>
    </row>
    <row r="90" spans="1:11">
      <c r="A90" s="27"/>
      <c r="B90" s="27"/>
      <c r="C90" s="27"/>
      <c r="D90" s="33"/>
      <c r="E90" s="33"/>
      <c r="F90" s="33"/>
      <c r="G90" s="33"/>
      <c r="H90" s="33"/>
      <c r="K90" s="27"/>
    </row>
    <row r="91" spans="1:11">
      <c r="A91" s="27"/>
      <c r="B91" s="27"/>
      <c r="C91" s="27"/>
      <c r="D91" s="33"/>
      <c r="E91" s="33"/>
      <c r="F91" s="33"/>
      <c r="G91" s="33"/>
      <c r="H91" s="33"/>
      <c r="K91" s="27"/>
    </row>
    <row r="92" spans="1:11">
      <c r="A92" s="27"/>
      <c r="B92" s="27"/>
      <c r="C92" s="27"/>
      <c r="D92" s="33"/>
      <c r="E92" s="33"/>
      <c r="F92" s="33"/>
      <c r="G92" s="33"/>
      <c r="H92" s="33"/>
      <c r="K92" s="27"/>
    </row>
    <row r="93" spans="1:11">
      <c r="A93" s="27"/>
      <c r="B93" s="27"/>
      <c r="C93" s="27"/>
      <c r="D93" s="33"/>
      <c r="E93" s="33"/>
      <c r="F93" s="33"/>
      <c r="G93" s="33"/>
      <c r="H93" s="33"/>
      <c r="K93" s="27"/>
    </row>
    <row r="94" spans="1:11">
      <c r="A94" s="27"/>
      <c r="B94" s="27"/>
      <c r="C94" s="27"/>
      <c r="D94" s="33"/>
      <c r="E94" s="33"/>
      <c r="F94" s="33"/>
      <c r="G94" s="33"/>
      <c r="H94" s="33"/>
      <c r="K94" s="27"/>
    </row>
    <row r="95" spans="1:11">
      <c r="A95" s="27"/>
      <c r="B95" s="27"/>
      <c r="C95" s="27"/>
      <c r="D95" s="33"/>
      <c r="E95" s="33"/>
      <c r="F95" s="33"/>
      <c r="G95" s="33"/>
      <c r="H95" s="33"/>
      <c r="K95" s="27"/>
    </row>
    <row r="96" spans="1:11">
      <c r="A96" s="27"/>
      <c r="B96" s="27"/>
      <c r="C96" s="27"/>
      <c r="D96" s="33"/>
      <c r="E96" s="33"/>
      <c r="F96" s="33"/>
      <c r="G96" s="33"/>
      <c r="H96" s="33"/>
      <c r="K96" s="27"/>
    </row>
    <row r="97" spans="1:11">
      <c r="A97" s="27"/>
      <c r="B97" s="27"/>
      <c r="C97" s="27"/>
      <c r="D97" s="33"/>
      <c r="E97" s="33"/>
      <c r="F97" s="33"/>
      <c r="G97" s="33"/>
      <c r="H97" s="33"/>
      <c r="K97" s="27"/>
    </row>
    <row r="98" spans="1:11">
      <c r="A98" s="27"/>
      <c r="B98" s="27"/>
      <c r="C98" s="27"/>
      <c r="D98" s="33"/>
      <c r="E98" s="33"/>
      <c r="F98" s="33"/>
      <c r="G98" s="33"/>
      <c r="H98" s="33"/>
      <c r="K98" s="27"/>
    </row>
    <row r="99" spans="1:11">
      <c r="A99" s="27"/>
      <c r="B99" s="27"/>
      <c r="C99" s="27"/>
      <c r="D99" s="33"/>
      <c r="E99" s="33"/>
      <c r="F99" s="33"/>
      <c r="G99" s="33"/>
      <c r="H99" s="33"/>
      <c r="K99" s="27"/>
    </row>
    <row r="100" spans="1:11">
      <c r="A100" s="27"/>
      <c r="B100" s="27"/>
      <c r="C100" s="27"/>
      <c r="D100" s="33"/>
      <c r="E100" s="33"/>
      <c r="F100" s="33"/>
      <c r="G100" s="33"/>
      <c r="H100" s="33"/>
      <c r="K100" s="27"/>
    </row>
    <row r="101" spans="1:11">
      <c r="A101" s="27"/>
      <c r="B101" s="27"/>
      <c r="C101" s="27"/>
      <c r="D101" s="33"/>
      <c r="E101" s="33"/>
      <c r="F101" s="33"/>
      <c r="G101" s="33"/>
      <c r="H101" s="33"/>
      <c r="K101" s="27"/>
    </row>
    <row r="102" spans="1:11">
      <c r="A102" s="27"/>
      <c r="B102" s="27"/>
      <c r="C102" s="27"/>
      <c r="D102" s="33"/>
      <c r="E102" s="33"/>
      <c r="F102" s="33"/>
      <c r="G102" s="33"/>
      <c r="H102" s="33"/>
      <c r="K102" s="27"/>
    </row>
    <row r="103" spans="1:11">
      <c r="A103" s="27"/>
      <c r="B103" s="27"/>
      <c r="C103" s="27"/>
      <c r="D103" s="33"/>
      <c r="E103" s="33"/>
      <c r="F103" s="33"/>
      <c r="G103" s="33"/>
      <c r="H103" s="33"/>
      <c r="K103" s="27"/>
    </row>
    <row r="104" spans="1:11">
      <c r="A104" s="27"/>
      <c r="B104" s="27"/>
      <c r="C104" s="27"/>
      <c r="D104" s="33"/>
      <c r="E104" s="33"/>
      <c r="F104" s="33"/>
      <c r="G104" s="33"/>
      <c r="H104" s="33"/>
      <c r="K104" s="27"/>
    </row>
    <row r="105" spans="1:11">
      <c r="A105" s="27"/>
      <c r="B105" s="27"/>
      <c r="C105" s="27"/>
      <c r="D105" s="33"/>
      <c r="E105" s="33"/>
      <c r="F105" s="33"/>
      <c r="G105" s="33"/>
      <c r="H105" s="33"/>
      <c r="K105" s="27"/>
    </row>
    <row r="106" spans="1:11">
      <c r="A106" s="27"/>
      <c r="B106" s="27"/>
      <c r="C106" s="27"/>
      <c r="D106" s="33"/>
      <c r="E106" s="33"/>
      <c r="F106" s="33"/>
      <c r="G106" s="33"/>
      <c r="H106" s="33"/>
      <c r="K106" s="27"/>
    </row>
    <row r="107" spans="1:11">
      <c r="A107" s="27"/>
      <c r="B107" s="27"/>
      <c r="C107" s="27"/>
      <c r="D107" s="33"/>
      <c r="E107" s="33"/>
      <c r="F107" s="33"/>
      <c r="G107" s="33"/>
      <c r="H107" s="33"/>
      <c r="K107" s="27"/>
    </row>
    <row r="108" spans="1:11">
      <c r="A108" s="27"/>
      <c r="B108" s="27"/>
      <c r="C108" s="27"/>
      <c r="D108" s="33"/>
      <c r="E108" s="33"/>
      <c r="F108" s="33"/>
      <c r="G108" s="33"/>
      <c r="H108" s="33"/>
      <c r="K108" s="27"/>
    </row>
    <row r="109" spans="1:11">
      <c r="A109" s="27"/>
      <c r="B109" s="27"/>
      <c r="C109" s="27"/>
      <c r="D109" s="33"/>
      <c r="E109" s="33"/>
      <c r="F109" s="33"/>
      <c r="G109" s="33"/>
      <c r="H109" s="33"/>
      <c r="K109" s="27"/>
    </row>
    <row r="110" spans="1:11">
      <c r="A110" s="27"/>
      <c r="B110" s="27"/>
      <c r="C110" s="27"/>
      <c r="D110" s="33"/>
      <c r="E110" s="33"/>
      <c r="F110" s="33"/>
      <c r="G110" s="33"/>
      <c r="H110" s="33"/>
      <c r="K110" s="27"/>
    </row>
    <row r="111" spans="1:11">
      <c r="A111" s="27"/>
      <c r="B111" s="27"/>
      <c r="C111" s="27"/>
      <c r="D111" s="33"/>
      <c r="E111" s="33"/>
      <c r="F111" s="33"/>
      <c r="G111" s="33"/>
      <c r="H111" s="33"/>
      <c r="K111" s="27"/>
    </row>
    <row r="112" spans="1:11">
      <c r="A112" s="27"/>
      <c r="B112" s="27"/>
      <c r="C112" s="27"/>
      <c r="D112" s="33"/>
      <c r="E112" s="33"/>
      <c r="F112" s="33"/>
      <c r="G112" s="33"/>
      <c r="H112" s="33"/>
      <c r="K112" s="27"/>
    </row>
    <row r="113" spans="1:11">
      <c r="A113" s="27"/>
      <c r="B113" s="27"/>
      <c r="C113" s="27"/>
      <c r="D113" s="33"/>
      <c r="E113" s="33"/>
      <c r="F113" s="33"/>
      <c r="G113" s="33"/>
      <c r="H113" s="33"/>
      <c r="K113" s="27"/>
    </row>
    <row r="114" spans="1:11">
      <c r="A114" s="27"/>
      <c r="B114" s="27"/>
      <c r="C114" s="27"/>
      <c r="D114" s="33"/>
      <c r="E114" s="33"/>
      <c r="F114" s="33"/>
      <c r="G114" s="33"/>
      <c r="H114" s="33"/>
      <c r="K114" s="27"/>
    </row>
    <row r="115" spans="1:11">
      <c r="A115" s="27"/>
      <c r="B115" s="27"/>
      <c r="C115" s="27"/>
      <c r="D115" s="33"/>
      <c r="E115" s="33"/>
      <c r="F115" s="33"/>
      <c r="G115" s="33"/>
      <c r="H115" s="33"/>
      <c r="K115" s="27"/>
    </row>
    <row r="116" spans="1:11">
      <c r="A116" s="27"/>
      <c r="B116" s="27"/>
      <c r="C116" s="27"/>
      <c r="D116" s="33"/>
      <c r="E116" s="33"/>
      <c r="F116" s="33"/>
      <c r="G116" s="33"/>
      <c r="H116" s="33"/>
      <c r="K116" s="27"/>
    </row>
    <row r="117" spans="1:11">
      <c r="A117" s="27"/>
      <c r="B117" s="27"/>
      <c r="C117" s="27"/>
      <c r="D117" s="33"/>
      <c r="E117" s="33"/>
      <c r="F117" s="33"/>
      <c r="G117" s="33"/>
      <c r="H117" s="33"/>
      <c r="K117" s="27"/>
    </row>
    <row r="118" spans="1:11">
      <c r="A118" s="27"/>
      <c r="B118" s="27"/>
      <c r="C118" s="27"/>
      <c r="D118" s="33"/>
      <c r="E118" s="33"/>
      <c r="F118" s="33"/>
      <c r="G118" s="33"/>
      <c r="H118" s="33"/>
      <c r="K118" s="27"/>
    </row>
    <row r="119" spans="1:11">
      <c r="A119" s="27"/>
      <c r="B119" s="27"/>
      <c r="C119" s="27"/>
      <c r="D119" s="33"/>
      <c r="E119" s="33"/>
      <c r="F119" s="33"/>
      <c r="G119" s="33"/>
      <c r="H119" s="33"/>
      <c r="K119" s="27"/>
    </row>
    <row r="120" spans="1:11">
      <c r="A120" s="27"/>
      <c r="B120" s="27"/>
      <c r="C120" s="27"/>
      <c r="D120" s="33"/>
      <c r="E120" s="33"/>
      <c r="F120" s="33"/>
      <c r="G120" s="33"/>
      <c r="H120" s="33"/>
      <c r="K120" s="27"/>
    </row>
    <row r="121" spans="1:11">
      <c r="A121" s="27"/>
      <c r="B121" s="27"/>
      <c r="C121" s="27"/>
      <c r="D121" s="33"/>
      <c r="E121" s="33"/>
      <c r="F121" s="33"/>
      <c r="G121" s="33"/>
      <c r="H121" s="33"/>
      <c r="K121" s="27"/>
    </row>
    <row r="122" spans="1:11">
      <c r="A122" s="27"/>
      <c r="B122" s="27"/>
      <c r="C122" s="27"/>
      <c r="D122" s="33"/>
      <c r="E122" s="33"/>
      <c r="F122" s="33"/>
      <c r="G122" s="33"/>
      <c r="H122" s="33"/>
      <c r="K122" s="27"/>
    </row>
    <row r="123" spans="1:11">
      <c r="A123" s="27"/>
      <c r="B123" s="27"/>
      <c r="C123" s="27"/>
      <c r="D123" s="33"/>
      <c r="E123" s="33"/>
      <c r="F123" s="33"/>
      <c r="G123" s="33"/>
      <c r="H123" s="33"/>
      <c r="K123" s="27"/>
    </row>
    <row r="124" spans="1:11">
      <c r="A124" s="27"/>
      <c r="B124" s="27"/>
      <c r="C124" s="27"/>
      <c r="D124" s="33"/>
      <c r="E124" s="33"/>
      <c r="F124" s="33"/>
      <c r="G124" s="33"/>
      <c r="H124" s="33"/>
      <c r="K124" s="27"/>
    </row>
  </sheetData>
  <sortState xmlns:xlrd2="http://schemas.microsoft.com/office/spreadsheetml/2017/richdata2" ref="A13:I56">
    <sortCondition ref="H13:H56"/>
    <sortCondition ref="F13:F56"/>
    <sortCondition ref="E13:E56"/>
  </sortState>
  <mergeCells count="8">
    <mergeCell ref="A11:H11"/>
    <mergeCell ref="A1:H1"/>
    <mergeCell ref="A2:H2"/>
    <mergeCell ref="A6:H6"/>
    <mergeCell ref="A5:H5"/>
    <mergeCell ref="A4:H4"/>
    <mergeCell ref="A8:H8"/>
    <mergeCell ref="A9:H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2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57" bestFit="1" customWidth="1"/>
    <col min="11" max="11" width="11.42578125" style="27"/>
    <col min="12" max="16384" width="11.42578125" style="1"/>
  </cols>
  <sheetData>
    <row r="1" spans="1:11" ht="30.75">
      <c r="A1" s="109" t="s">
        <v>6</v>
      </c>
      <c r="B1" s="109"/>
      <c r="C1" s="109"/>
      <c r="D1" s="109"/>
      <c r="E1" s="109"/>
      <c r="F1" s="109"/>
      <c r="G1" s="109"/>
      <c r="H1" s="109"/>
      <c r="I1" s="1"/>
    </row>
    <row r="2" spans="1:11" ht="30.75">
      <c r="A2" s="109" t="s">
        <v>7</v>
      </c>
      <c r="B2" s="109"/>
      <c r="C2" s="109"/>
      <c r="D2" s="109"/>
      <c r="E2" s="109"/>
      <c r="F2" s="109"/>
      <c r="G2" s="109"/>
      <c r="H2" s="109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10" t="str">
        <f>'CAB Hasta 9,9'!A4:H4</f>
        <v>CARILO</v>
      </c>
      <c r="B4" s="110"/>
      <c r="C4" s="110"/>
      <c r="D4" s="110"/>
      <c r="E4" s="110"/>
      <c r="F4" s="110"/>
      <c r="G4" s="110"/>
      <c r="H4" s="110"/>
      <c r="I4" s="1"/>
    </row>
    <row r="5" spans="1:11" ht="25.5">
      <c r="A5" s="110" t="str">
        <f>'CAB Hasta 9,9'!A5:H5</f>
        <v>GOLF</v>
      </c>
      <c r="B5" s="110"/>
      <c r="C5" s="110"/>
      <c r="D5" s="110"/>
      <c r="E5" s="110"/>
      <c r="F5" s="110"/>
      <c r="G5" s="110"/>
      <c r="H5" s="110"/>
      <c r="I5" s="1"/>
    </row>
    <row r="6" spans="1:11" ht="26.25">
      <c r="A6" s="115" t="str">
        <f>'CAB Hasta 9,9'!A6:H6</f>
        <v>3° FECHA DEL RANKING DE MAYORES</v>
      </c>
      <c r="B6" s="115"/>
      <c r="C6" s="115"/>
      <c r="D6" s="115"/>
      <c r="E6" s="115"/>
      <c r="F6" s="115"/>
      <c r="G6" s="115"/>
      <c r="H6" s="115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12" t="str">
        <f>'CAB Hasta 9,9'!A8:H8</f>
        <v>DOS VUELTAS DE 9 HOYOS MEDAL PLAY</v>
      </c>
      <c r="B8" s="112"/>
      <c r="C8" s="112"/>
      <c r="D8" s="112"/>
      <c r="E8" s="112"/>
      <c r="F8" s="112"/>
      <c r="G8" s="112"/>
      <c r="H8" s="112"/>
      <c r="I8" s="1"/>
    </row>
    <row r="9" spans="1:11" ht="19.5">
      <c r="A9" s="113" t="str">
        <f>'CAB Hasta 9,9'!A9:H9</f>
        <v>DOMINGO 26 DE MAYO DE 2024</v>
      </c>
      <c r="B9" s="113"/>
      <c r="C9" s="113"/>
      <c r="D9" s="113"/>
      <c r="E9" s="113"/>
      <c r="F9" s="113"/>
      <c r="G9" s="113"/>
      <c r="H9" s="113"/>
      <c r="I9" s="1"/>
    </row>
    <row r="10" spans="1:11" ht="20.25" thickBot="1">
      <c r="A10" s="28"/>
      <c r="B10" s="28"/>
      <c r="C10" s="44"/>
      <c r="D10" s="28"/>
      <c r="E10" s="28"/>
      <c r="F10" s="28"/>
      <c r="G10" s="28"/>
      <c r="H10" s="28"/>
      <c r="I10" s="1"/>
    </row>
    <row r="11" spans="1:11" ht="20.25" thickBot="1">
      <c r="A11" s="106" t="s">
        <v>19</v>
      </c>
      <c r="B11" s="107"/>
      <c r="C11" s="107"/>
      <c r="D11" s="107"/>
      <c r="E11" s="107"/>
      <c r="F11" s="107"/>
      <c r="G11" s="107"/>
      <c r="H11" s="108"/>
      <c r="I11" s="1"/>
      <c r="K11" s="64" t="s">
        <v>30</v>
      </c>
    </row>
    <row r="12" spans="1:11" s="3" customFormat="1" ht="20.25" thickBot="1">
      <c r="A12" s="74" t="s">
        <v>0</v>
      </c>
      <c r="B12" s="75" t="s">
        <v>8</v>
      </c>
      <c r="C12" s="5" t="s">
        <v>16</v>
      </c>
      <c r="D12" s="76" t="s">
        <v>1</v>
      </c>
      <c r="E12" s="76" t="s">
        <v>2</v>
      </c>
      <c r="F12" s="76" t="s">
        <v>3</v>
      </c>
      <c r="G12" s="76" t="s">
        <v>4</v>
      </c>
      <c r="H12" s="76" t="s">
        <v>5</v>
      </c>
      <c r="I12" s="63" t="s">
        <v>29</v>
      </c>
      <c r="J12" s="62"/>
      <c r="K12" s="64" t="s">
        <v>33</v>
      </c>
    </row>
    <row r="13" spans="1:11" ht="19.5">
      <c r="A13" s="38" t="s">
        <v>212</v>
      </c>
      <c r="B13" s="50" t="s">
        <v>87</v>
      </c>
      <c r="C13" s="51">
        <v>24.4</v>
      </c>
      <c r="D13" s="52">
        <v>30</v>
      </c>
      <c r="E13" s="51">
        <v>46</v>
      </c>
      <c r="F13" s="51">
        <v>53</v>
      </c>
      <c r="G13" s="32">
        <f>SUM(E13+F13)</f>
        <v>99</v>
      </c>
      <c r="H13" s="163">
        <f>(G13-D13)</f>
        <v>69</v>
      </c>
      <c r="I13" s="77">
        <v>21213</v>
      </c>
      <c r="J13" s="73" t="s">
        <v>21</v>
      </c>
      <c r="K13" s="66">
        <f t="shared" ref="K13:K28" si="0">(F13-D13*0.5)</f>
        <v>38</v>
      </c>
    </row>
    <row r="14" spans="1:11" ht="19.5">
      <c r="A14" s="38" t="s">
        <v>206</v>
      </c>
      <c r="B14" s="50" t="s">
        <v>51</v>
      </c>
      <c r="C14" s="51">
        <v>23.6</v>
      </c>
      <c r="D14" s="52">
        <v>29</v>
      </c>
      <c r="E14" s="51">
        <v>52</v>
      </c>
      <c r="F14" s="51">
        <v>48</v>
      </c>
      <c r="G14" s="32">
        <f>SUM(E14+F14)</f>
        <v>100</v>
      </c>
      <c r="H14" s="163">
        <f>(G14-D14)</f>
        <v>71</v>
      </c>
      <c r="I14" s="77">
        <v>21570</v>
      </c>
      <c r="J14" s="73" t="s">
        <v>22</v>
      </c>
      <c r="K14" s="66">
        <f t="shared" si="0"/>
        <v>33.5</v>
      </c>
    </row>
    <row r="15" spans="1:11" ht="19.5">
      <c r="A15" s="38" t="s">
        <v>210</v>
      </c>
      <c r="B15" s="50" t="s">
        <v>51</v>
      </c>
      <c r="C15" s="51">
        <v>24.3</v>
      </c>
      <c r="D15" s="52">
        <v>30</v>
      </c>
      <c r="E15" s="51">
        <v>51</v>
      </c>
      <c r="F15" s="51">
        <v>50</v>
      </c>
      <c r="G15" s="32">
        <f>SUM(E15+F15)</f>
        <v>101</v>
      </c>
      <c r="H15" s="81">
        <f>(G15-D15)</f>
        <v>71</v>
      </c>
      <c r="I15" s="77">
        <v>19579</v>
      </c>
      <c r="K15" s="66">
        <f t="shared" si="0"/>
        <v>35</v>
      </c>
    </row>
    <row r="16" spans="1:11" ht="19.5">
      <c r="A16" s="38" t="s">
        <v>205</v>
      </c>
      <c r="B16" s="50" t="s">
        <v>34</v>
      </c>
      <c r="C16" s="51">
        <v>23.5</v>
      </c>
      <c r="D16" s="52">
        <v>29</v>
      </c>
      <c r="E16" s="51">
        <v>54</v>
      </c>
      <c r="F16" s="51">
        <v>49</v>
      </c>
      <c r="G16" s="32">
        <f>SUM(E16+F16)</f>
        <v>103</v>
      </c>
      <c r="H16" s="81">
        <f>(G16-D16)</f>
        <v>74</v>
      </c>
      <c r="I16" s="77">
        <v>17524</v>
      </c>
      <c r="K16" s="65">
        <f t="shared" si="0"/>
        <v>34.5</v>
      </c>
    </row>
    <row r="17" spans="1:11" ht="19.5">
      <c r="A17" s="38" t="s">
        <v>192</v>
      </c>
      <c r="B17" s="50" t="s">
        <v>34</v>
      </c>
      <c r="C17" s="51">
        <v>20</v>
      </c>
      <c r="D17" s="52">
        <v>24</v>
      </c>
      <c r="E17" s="51">
        <v>47</v>
      </c>
      <c r="F17" s="51">
        <v>52</v>
      </c>
      <c r="G17" s="32">
        <f>SUM(E17+F17)</f>
        <v>99</v>
      </c>
      <c r="H17" s="81">
        <f>(G17-D17)</f>
        <v>75</v>
      </c>
      <c r="I17" s="77">
        <v>21135</v>
      </c>
      <c r="K17" s="65">
        <f t="shared" si="0"/>
        <v>40</v>
      </c>
    </row>
    <row r="18" spans="1:11" ht="19.5">
      <c r="A18" s="38" t="s">
        <v>188</v>
      </c>
      <c r="B18" s="50" t="s">
        <v>49</v>
      </c>
      <c r="C18" s="51">
        <v>19.100000000000001</v>
      </c>
      <c r="D18" s="52">
        <v>23</v>
      </c>
      <c r="E18" s="51">
        <v>47</v>
      </c>
      <c r="F18" s="51">
        <v>52</v>
      </c>
      <c r="G18" s="32">
        <f>SUM(E18+F18)</f>
        <v>99</v>
      </c>
      <c r="H18" s="81">
        <f>(G18-D18)</f>
        <v>76</v>
      </c>
      <c r="I18" s="77">
        <v>18816</v>
      </c>
      <c r="K18" s="65">
        <f t="shared" si="0"/>
        <v>40.5</v>
      </c>
    </row>
    <row r="19" spans="1:11" ht="19.5">
      <c r="A19" s="38" t="s">
        <v>211</v>
      </c>
      <c r="B19" s="50" t="s">
        <v>49</v>
      </c>
      <c r="C19" s="51">
        <v>24.4</v>
      </c>
      <c r="D19" s="52">
        <v>30</v>
      </c>
      <c r="E19" s="51">
        <v>57</v>
      </c>
      <c r="F19" s="51">
        <v>50</v>
      </c>
      <c r="G19" s="32">
        <f>SUM(E19+F19)</f>
        <v>107</v>
      </c>
      <c r="H19" s="81">
        <f>(G19-D19)</f>
        <v>77</v>
      </c>
      <c r="I19" s="77">
        <v>25427</v>
      </c>
      <c r="K19" s="65">
        <f t="shared" si="0"/>
        <v>35</v>
      </c>
    </row>
    <row r="20" spans="1:11" ht="19.5">
      <c r="A20" s="38" t="s">
        <v>209</v>
      </c>
      <c r="B20" s="50" t="s">
        <v>51</v>
      </c>
      <c r="C20" s="51">
        <v>24.2</v>
      </c>
      <c r="D20" s="52">
        <v>30</v>
      </c>
      <c r="E20" s="51">
        <v>53</v>
      </c>
      <c r="F20" s="51">
        <v>54</v>
      </c>
      <c r="G20" s="32">
        <f>SUM(E20+F20)</f>
        <v>107</v>
      </c>
      <c r="H20" s="81">
        <f>(G20-D20)</f>
        <v>77</v>
      </c>
      <c r="I20" s="77">
        <v>20217</v>
      </c>
      <c r="K20" s="65">
        <f t="shared" si="0"/>
        <v>39</v>
      </c>
    </row>
    <row r="21" spans="1:11" ht="19.5">
      <c r="A21" s="38" t="s">
        <v>203</v>
      </c>
      <c r="B21" s="50" t="s">
        <v>34</v>
      </c>
      <c r="C21" s="51">
        <v>22.8</v>
      </c>
      <c r="D21" s="52">
        <v>28</v>
      </c>
      <c r="E21" s="51">
        <v>52</v>
      </c>
      <c r="F21" s="51">
        <v>54</v>
      </c>
      <c r="G21" s="32">
        <f>SUM(E21+F21)</f>
        <v>106</v>
      </c>
      <c r="H21" s="81">
        <f>(G21-D21)</f>
        <v>78</v>
      </c>
      <c r="I21" s="77">
        <v>20764</v>
      </c>
      <c r="K21" s="65">
        <f t="shared" si="0"/>
        <v>40</v>
      </c>
    </row>
    <row r="22" spans="1:11" ht="19.5">
      <c r="A22" s="38" t="s">
        <v>189</v>
      </c>
      <c r="B22" s="50" t="s">
        <v>137</v>
      </c>
      <c r="C22" s="51">
        <v>19.399999999999999</v>
      </c>
      <c r="D22" s="52">
        <v>24</v>
      </c>
      <c r="E22" s="51">
        <v>54</v>
      </c>
      <c r="F22" s="51">
        <v>49</v>
      </c>
      <c r="G22" s="32">
        <f>SUM(E22+F22)</f>
        <v>103</v>
      </c>
      <c r="H22" s="81">
        <f>(G22-D22)</f>
        <v>79</v>
      </c>
      <c r="I22" s="77">
        <v>24886</v>
      </c>
      <c r="K22" s="65">
        <f t="shared" si="0"/>
        <v>37</v>
      </c>
    </row>
    <row r="23" spans="1:11" ht="19.5">
      <c r="A23" s="38" t="s">
        <v>201</v>
      </c>
      <c r="B23" s="50" t="s">
        <v>87</v>
      </c>
      <c r="C23" s="51">
        <v>21.8</v>
      </c>
      <c r="D23" s="52">
        <v>27</v>
      </c>
      <c r="E23" s="51">
        <v>56</v>
      </c>
      <c r="F23" s="51">
        <v>50</v>
      </c>
      <c r="G23" s="32">
        <f>SUM(E23+F23)</f>
        <v>106</v>
      </c>
      <c r="H23" s="81">
        <f>(G23-D23)</f>
        <v>79</v>
      </c>
      <c r="I23" s="77">
        <v>28680</v>
      </c>
      <c r="K23" s="65">
        <f t="shared" si="0"/>
        <v>36.5</v>
      </c>
    </row>
    <row r="24" spans="1:11" ht="19.5">
      <c r="A24" s="38" t="s">
        <v>187</v>
      </c>
      <c r="B24" s="50" t="s">
        <v>87</v>
      </c>
      <c r="C24" s="51">
        <v>19.100000000000001</v>
      </c>
      <c r="D24" s="52">
        <v>23</v>
      </c>
      <c r="E24" s="51">
        <v>51</v>
      </c>
      <c r="F24" s="51">
        <v>51</v>
      </c>
      <c r="G24" s="32">
        <f>SUM(E24+F24)</f>
        <v>102</v>
      </c>
      <c r="H24" s="81">
        <f>(G24-D24)</f>
        <v>79</v>
      </c>
      <c r="I24" s="77">
        <v>24585</v>
      </c>
      <c r="K24" s="65">
        <f t="shared" si="0"/>
        <v>39.5</v>
      </c>
    </row>
    <row r="25" spans="1:11" ht="19.5">
      <c r="A25" s="38" t="s">
        <v>195</v>
      </c>
      <c r="B25" s="50" t="s">
        <v>87</v>
      </c>
      <c r="C25" s="51">
        <v>20.6</v>
      </c>
      <c r="D25" s="52">
        <v>25</v>
      </c>
      <c r="E25" s="51">
        <v>50</v>
      </c>
      <c r="F25" s="51">
        <v>54</v>
      </c>
      <c r="G25" s="32">
        <f>SUM(E25+F25)</f>
        <v>104</v>
      </c>
      <c r="H25" s="81">
        <f>(G25-D25)</f>
        <v>79</v>
      </c>
      <c r="I25" s="77">
        <v>24230</v>
      </c>
      <c r="K25" s="65">
        <f t="shared" si="0"/>
        <v>41.5</v>
      </c>
    </row>
    <row r="26" spans="1:11" ht="19.5">
      <c r="A26" s="38" t="s">
        <v>197</v>
      </c>
      <c r="B26" s="50" t="s">
        <v>34</v>
      </c>
      <c r="C26" s="51">
        <v>21.1</v>
      </c>
      <c r="D26" s="52">
        <v>26</v>
      </c>
      <c r="E26" s="51">
        <v>57</v>
      </c>
      <c r="F26" s="51">
        <v>49</v>
      </c>
      <c r="G26" s="32">
        <f>SUM(E26+F26)</f>
        <v>106</v>
      </c>
      <c r="H26" s="81">
        <f>(G26-D26)</f>
        <v>80</v>
      </c>
      <c r="I26" s="77">
        <v>21662</v>
      </c>
      <c r="K26" s="65">
        <f t="shared" si="0"/>
        <v>36</v>
      </c>
    </row>
    <row r="27" spans="1:11" ht="19.5">
      <c r="A27" s="38" t="s">
        <v>191</v>
      </c>
      <c r="B27" s="50" t="s">
        <v>82</v>
      </c>
      <c r="C27" s="51">
        <v>19.899999999999999</v>
      </c>
      <c r="D27" s="52">
        <v>24</v>
      </c>
      <c r="E27" s="51">
        <v>53</v>
      </c>
      <c r="F27" s="51">
        <v>51</v>
      </c>
      <c r="G27" s="32">
        <f>SUM(E27+F27)</f>
        <v>104</v>
      </c>
      <c r="H27" s="81">
        <f>(G27-D27)</f>
        <v>80</v>
      </c>
      <c r="I27" s="77">
        <v>19578</v>
      </c>
      <c r="K27" s="65">
        <f t="shared" si="0"/>
        <v>39</v>
      </c>
    </row>
    <row r="28" spans="1:11" ht="19.5">
      <c r="A28" s="38" t="s">
        <v>183</v>
      </c>
      <c r="B28" s="50" t="s">
        <v>87</v>
      </c>
      <c r="C28" s="51">
        <v>17.399999999999999</v>
      </c>
      <c r="D28" s="52">
        <v>21</v>
      </c>
      <c r="E28" s="51">
        <v>52</v>
      </c>
      <c r="F28" s="51">
        <v>50</v>
      </c>
      <c r="G28" s="32">
        <f>SUM(E28+F28)</f>
        <v>102</v>
      </c>
      <c r="H28" s="81">
        <f>(G28-D28)</f>
        <v>81</v>
      </c>
      <c r="I28" s="77">
        <v>17126</v>
      </c>
      <c r="K28" s="65">
        <f t="shared" si="0"/>
        <v>39.5</v>
      </c>
    </row>
    <row r="29" spans="1:11" ht="19.5">
      <c r="A29" s="38" t="s">
        <v>208</v>
      </c>
      <c r="B29" s="50" t="s">
        <v>72</v>
      </c>
      <c r="C29" s="51">
        <v>23.7</v>
      </c>
      <c r="D29" s="52">
        <v>29</v>
      </c>
      <c r="E29" s="51">
        <v>57</v>
      </c>
      <c r="F29" s="51">
        <v>53</v>
      </c>
      <c r="G29" s="32">
        <f>SUM(E29+F29)</f>
        <v>110</v>
      </c>
      <c r="H29" s="81">
        <f>(G29-D29)</f>
        <v>81</v>
      </c>
      <c r="I29" s="77">
        <v>21829</v>
      </c>
      <c r="K29" s="1"/>
    </row>
    <row r="30" spans="1:11" ht="19.5">
      <c r="A30" s="38" t="s">
        <v>198</v>
      </c>
      <c r="B30" s="50" t="s">
        <v>113</v>
      </c>
      <c r="C30" s="51">
        <v>21.3</v>
      </c>
      <c r="D30" s="52">
        <v>26</v>
      </c>
      <c r="E30" s="51">
        <v>50</v>
      </c>
      <c r="F30" s="51">
        <v>58</v>
      </c>
      <c r="G30" s="32">
        <f>SUM(E30+F30)</f>
        <v>108</v>
      </c>
      <c r="H30" s="81">
        <f>(G30-D30)</f>
        <v>82</v>
      </c>
      <c r="I30" s="77">
        <v>27966</v>
      </c>
      <c r="K30" s="1"/>
    </row>
    <row r="31" spans="1:11" ht="19.5">
      <c r="A31" s="38" t="s">
        <v>182</v>
      </c>
      <c r="B31" s="50" t="s">
        <v>87</v>
      </c>
      <c r="C31" s="51">
        <v>17.2</v>
      </c>
      <c r="D31" s="52">
        <v>21</v>
      </c>
      <c r="E31" s="51">
        <v>51</v>
      </c>
      <c r="F31" s="51">
        <v>53</v>
      </c>
      <c r="G31" s="32">
        <f>SUM(E31+F31)</f>
        <v>104</v>
      </c>
      <c r="H31" s="81">
        <f>(G31-D31)</f>
        <v>83</v>
      </c>
      <c r="I31" s="77">
        <v>28750</v>
      </c>
      <c r="K31" s="1"/>
    </row>
    <row r="32" spans="1:11" ht="19.5">
      <c r="A32" s="38" t="s">
        <v>193</v>
      </c>
      <c r="B32" s="50" t="s">
        <v>82</v>
      </c>
      <c r="C32" s="51">
        <v>20</v>
      </c>
      <c r="D32" s="52">
        <v>24</v>
      </c>
      <c r="E32" s="51">
        <v>54</v>
      </c>
      <c r="F32" s="51">
        <v>53</v>
      </c>
      <c r="G32" s="32">
        <f>SUM(E32+F32)</f>
        <v>107</v>
      </c>
      <c r="H32" s="81">
        <f>(G32-D32)</f>
        <v>83</v>
      </c>
      <c r="I32" s="77">
        <v>22754</v>
      </c>
      <c r="K32" s="1"/>
    </row>
    <row r="33" spans="1:11" ht="19.5">
      <c r="A33" s="38" t="s">
        <v>194</v>
      </c>
      <c r="B33" s="50" t="s">
        <v>34</v>
      </c>
      <c r="C33" s="51">
        <v>20.6</v>
      </c>
      <c r="D33" s="52">
        <v>25</v>
      </c>
      <c r="E33" s="51">
        <v>59</v>
      </c>
      <c r="F33" s="51">
        <v>50</v>
      </c>
      <c r="G33" s="32">
        <f>SUM(E33+F33)</f>
        <v>109</v>
      </c>
      <c r="H33" s="81">
        <f>(G33-D33)</f>
        <v>84</v>
      </c>
      <c r="I33" s="77">
        <v>19068</v>
      </c>
      <c r="K33" s="1"/>
    </row>
    <row r="34" spans="1:11" ht="19.5">
      <c r="A34" s="38" t="s">
        <v>200</v>
      </c>
      <c r="B34" s="50" t="s">
        <v>113</v>
      </c>
      <c r="C34" s="51">
        <v>21.8</v>
      </c>
      <c r="D34" s="52">
        <v>27</v>
      </c>
      <c r="E34" s="51">
        <v>53</v>
      </c>
      <c r="F34" s="51">
        <v>58</v>
      </c>
      <c r="G34" s="32">
        <f>SUM(E34+F34)</f>
        <v>111</v>
      </c>
      <c r="H34" s="81">
        <f>(G34-D34)</f>
        <v>84</v>
      </c>
      <c r="I34" s="77">
        <v>23376</v>
      </c>
      <c r="K34" s="1"/>
    </row>
    <row r="35" spans="1:11" ht="19.5">
      <c r="A35" s="38" t="s">
        <v>184</v>
      </c>
      <c r="B35" s="50" t="s">
        <v>72</v>
      </c>
      <c r="C35" s="51">
        <v>17.600000000000001</v>
      </c>
      <c r="D35" s="52">
        <v>21</v>
      </c>
      <c r="E35" s="51">
        <v>51</v>
      </c>
      <c r="F35" s="51">
        <v>55</v>
      </c>
      <c r="G35" s="32">
        <f>SUM(E35+F35)</f>
        <v>106</v>
      </c>
      <c r="H35" s="81">
        <f>(G35-D35)</f>
        <v>85</v>
      </c>
      <c r="I35" s="77">
        <v>23880</v>
      </c>
      <c r="K35" s="1"/>
    </row>
    <row r="36" spans="1:11" ht="19.5">
      <c r="A36" s="38" t="s">
        <v>190</v>
      </c>
      <c r="B36" s="50" t="s">
        <v>43</v>
      </c>
      <c r="C36" s="51">
        <v>19.8</v>
      </c>
      <c r="D36" s="52">
        <v>24</v>
      </c>
      <c r="E36" s="51">
        <v>51</v>
      </c>
      <c r="F36" s="51">
        <v>58</v>
      </c>
      <c r="G36" s="32">
        <f>SUM(E36+F36)</f>
        <v>109</v>
      </c>
      <c r="H36" s="81">
        <f>(G36-D36)</f>
        <v>85</v>
      </c>
      <c r="I36" s="77">
        <v>27316</v>
      </c>
      <c r="K36" s="1"/>
    </row>
    <row r="37" spans="1:11" ht="19.5">
      <c r="A37" s="38" t="s">
        <v>199</v>
      </c>
      <c r="B37" s="50" t="s">
        <v>34</v>
      </c>
      <c r="C37" s="51">
        <v>21.3</v>
      </c>
      <c r="D37" s="52">
        <v>26</v>
      </c>
      <c r="E37" s="51">
        <v>53</v>
      </c>
      <c r="F37" s="51">
        <v>58</v>
      </c>
      <c r="G37" s="32">
        <f>SUM(E37+F37)</f>
        <v>111</v>
      </c>
      <c r="H37" s="81">
        <f>(G37-D37)</f>
        <v>85</v>
      </c>
      <c r="I37" s="77">
        <v>30769</v>
      </c>
      <c r="K37" s="1"/>
    </row>
    <row r="38" spans="1:11" ht="19.5">
      <c r="A38" s="38" t="s">
        <v>186</v>
      </c>
      <c r="B38" s="50" t="s">
        <v>58</v>
      </c>
      <c r="C38" s="51">
        <v>18.3</v>
      </c>
      <c r="D38" s="52">
        <v>22</v>
      </c>
      <c r="E38" s="51">
        <v>49</v>
      </c>
      <c r="F38" s="51">
        <v>59</v>
      </c>
      <c r="G38" s="32">
        <f>SUM(E38+F38)</f>
        <v>108</v>
      </c>
      <c r="H38" s="81">
        <f>(G38-D38)</f>
        <v>86</v>
      </c>
      <c r="I38" s="77">
        <v>28319</v>
      </c>
      <c r="K38" s="1"/>
    </row>
    <row r="39" spans="1:11" ht="19.5">
      <c r="A39" s="38" t="s">
        <v>204</v>
      </c>
      <c r="B39" s="50" t="s">
        <v>34</v>
      </c>
      <c r="C39" s="51">
        <v>23.3</v>
      </c>
      <c r="D39" s="52">
        <v>28</v>
      </c>
      <c r="E39" s="51">
        <v>56</v>
      </c>
      <c r="F39" s="51">
        <v>59</v>
      </c>
      <c r="G39" s="32">
        <f>SUM(E39+F39)</f>
        <v>115</v>
      </c>
      <c r="H39" s="81">
        <f>(G39-D39)</f>
        <v>87</v>
      </c>
      <c r="I39" s="77">
        <v>21343</v>
      </c>
      <c r="K39" s="1"/>
    </row>
    <row r="40" spans="1:11" ht="19.5">
      <c r="A40" s="38" t="s">
        <v>196</v>
      </c>
      <c r="B40" s="50" t="s">
        <v>58</v>
      </c>
      <c r="C40" s="51">
        <v>20.7</v>
      </c>
      <c r="D40" s="52">
        <v>25</v>
      </c>
      <c r="E40" s="51">
        <v>56</v>
      </c>
      <c r="F40" s="51">
        <v>58</v>
      </c>
      <c r="G40" s="32">
        <f>SUM(E40+F40)</f>
        <v>114</v>
      </c>
      <c r="H40" s="81">
        <f>(G40-D40)</f>
        <v>89</v>
      </c>
      <c r="I40" s="77">
        <v>28799</v>
      </c>
      <c r="K40" s="1"/>
    </row>
    <row r="41" spans="1:11" ht="19.5">
      <c r="A41" s="38" t="s">
        <v>213</v>
      </c>
      <c r="B41" s="50" t="s">
        <v>87</v>
      </c>
      <c r="C41" s="51">
        <v>24.5</v>
      </c>
      <c r="D41" s="52" t="s">
        <v>5</v>
      </c>
      <c r="E41" s="51" t="s">
        <v>282</v>
      </c>
      <c r="F41" s="51" t="s">
        <v>283</v>
      </c>
      <c r="G41" s="32" t="s">
        <v>9</v>
      </c>
      <c r="H41" s="81" t="s">
        <v>9</v>
      </c>
      <c r="I41" s="77">
        <v>28721</v>
      </c>
      <c r="K41" s="1"/>
    </row>
    <row r="42" spans="1:11" ht="19.5">
      <c r="A42" s="38" t="s">
        <v>202</v>
      </c>
      <c r="B42" s="50" t="s">
        <v>51</v>
      </c>
      <c r="C42" s="51">
        <v>22.2</v>
      </c>
      <c r="D42" s="52" t="s">
        <v>5</v>
      </c>
      <c r="E42" s="51" t="s">
        <v>282</v>
      </c>
      <c r="F42" s="51" t="s">
        <v>283</v>
      </c>
      <c r="G42" s="32" t="s">
        <v>9</v>
      </c>
      <c r="H42" s="81" t="s">
        <v>9</v>
      </c>
      <c r="I42" s="77">
        <v>24405</v>
      </c>
      <c r="K42" s="1"/>
    </row>
    <row r="43" spans="1:11" ht="19.5">
      <c r="A43" s="38" t="s">
        <v>185</v>
      </c>
      <c r="B43" s="50" t="s">
        <v>43</v>
      </c>
      <c r="C43" s="51">
        <v>17.8</v>
      </c>
      <c r="D43" s="52" t="s">
        <v>5</v>
      </c>
      <c r="E43" s="51" t="s">
        <v>282</v>
      </c>
      <c r="F43" s="51" t="s">
        <v>283</v>
      </c>
      <c r="G43" s="32" t="s">
        <v>9</v>
      </c>
      <c r="H43" s="81" t="s">
        <v>9</v>
      </c>
      <c r="I43" s="77">
        <v>26696</v>
      </c>
      <c r="K43" s="1"/>
    </row>
    <row r="44" spans="1:11" ht="20.25" thickBot="1">
      <c r="A44" s="154" t="s">
        <v>207</v>
      </c>
      <c r="B44" s="155" t="s">
        <v>58</v>
      </c>
      <c r="C44" s="156">
        <v>23.7</v>
      </c>
      <c r="D44" s="157" t="s">
        <v>5</v>
      </c>
      <c r="E44" s="156" t="s">
        <v>282</v>
      </c>
      <c r="F44" s="156" t="s">
        <v>283</v>
      </c>
      <c r="G44" s="158" t="s">
        <v>9</v>
      </c>
      <c r="H44" s="159" t="s">
        <v>9</v>
      </c>
      <c r="I44" s="160">
        <v>16171</v>
      </c>
      <c r="K44" s="1"/>
    </row>
    <row r="45" spans="1:11">
      <c r="K45" s="1"/>
    </row>
    <row r="46" spans="1:11">
      <c r="K46" s="1"/>
    </row>
    <row r="47" spans="1:11">
      <c r="K47" s="1"/>
    </row>
    <row r="48" spans="1:11">
      <c r="K48" s="1"/>
    </row>
    <row r="49" spans="1:11">
      <c r="K49" s="1"/>
    </row>
    <row r="50" spans="1:11">
      <c r="K50" s="1"/>
    </row>
    <row r="51" spans="1:11">
      <c r="A51" s="27"/>
      <c r="B51" s="27"/>
      <c r="C51" s="27"/>
      <c r="D51" s="33"/>
      <c r="E51" s="33"/>
      <c r="F51" s="33"/>
      <c r="G51" s="33"/>
      <c r="H51" s="33"/>
    </row>
    <row r="52" spans="1:11">
      <c r="A52" s="27"/>
      <c r="B52" s="27"/>
      <c r="C52" s="27"/>
      <c r="D52" s="33"/>
      <c r="E52" s="33"/>
      <c r="F52" s="33"/>
      <c r="G52" s="33"/>
      <c r="H52" s="33"/>
    </row>
    <row r="53" spans="1:11">
      <c r="A53" s="27"/>
      <c r="B53" s="27"/>
      <c r="C53" s="27"/>
      <c r="D53" s="33"/>
      <c r="E53" s="33"/>
      <c r="F53" s="33"/>
      <c r="G53" s="33"/>
      <c r="H53" s="33"/>
    </row>
    <row r="54" spans="1:11">
      <c r="A54" s="27"/>
      <c r="B54" s="27"/>
      <c r="C54" s="27"/>
      <c r="D54" s="33"/>
      <c r="E54" s="33"/>
      <c r="F54" s="33"/>
      <c r="G54" s="33"/>
      <c r="H54" s="33"/>
    </row>
    <row r="55" spans="1:11">
      <c r="A55" s="27"/>
      <c r="B55" s="27"/>
      <c r="C55" s="27"/>
      <c r="D55" s="33"/>
      <c r="E55" s="33"/>
      <c r="F55" s="33"/>
      <c r="G55" s="33"/>
      <c r="H55" s="33"/>
    </row>
    <row r="56" spans="1:11">
      <c r="A56" s="27"/>
      <c r="B56" s="27"/>
      <c r="C56" s="27"/>
      <c r="D56" s="33"/>
      <c r="E56" s="33"/>
      <c r="F56" s="33"/>
      <c r="G56" s="33"/>
      <c r="H56" s="33"/>
    </row>
    <row r="57" spans="1:11">
      <c r="A57" s="27"/>
      <c r="B57" s="27"/>
      <c r="C57" s="27"/>
      <c r="D57" s="33"/>
      <c r="E57" s="33"/>
      <c r="F57" s="33"/>
      <c r="G57" s="33"/>
      <c r="H57" s="33"/>
    </row>
    <row r="58" spans="1:11">
      <c r="A58" s="27"/>
      <c r="B58" s="27"/>
      <c r="C58" s="27"/>
      <c r="D58" s="33"/>
      <c r="E58" s="33"/>
      <c r="F58" s="33"/>
      <c r="G58" s="33"/>
      <c r="H58" s="33"/>
    </row>
    <row r="59" spans="1:11">
      <c r="A59" s="27"/>
      <c r="B59" s="27"/>
      <c r="C59" s="27"/>
      <c r="D59" s="33"/>
      <c r="E59" s="33"/>
      <c r="F59" s="33"/>
      <c r="G59" s="33"/>
      <c r="H59" s="33"/>
    </row>
    <row r="60" spans="1:11">
      <c r="A60" s="27"/>
      <c r="B60" s="27"/>
      <c r="C60" s="27"/>
      <c r="D60" s="33"/>
      <c r="E60" s="33"/>
      <c r="F60" s="33"/>
      <c r="G60" s="33"/>
      <c r="H60" s="33"/>
    </row>
    <row r="61" spans="1:11">
      <c r="A61" s="27"/>
      <c r="B61" s="27"/>
      <c r="C61" s="27"/>
      <c r="D61" s="33"/>
      <c r="E61" s="33"/>
      <c r="F61" s="33"/>
      <c r="G61" s="33"/>
      <c r="H61" s="33"/>
    </row>
    <row r="62" spans="1:11">
      <c r="A62" s="27"/>
      <c r="B62" s="27"/>
      <c r="C62" s="27"/>
      <c r="D62" s="33"/>
      <c r="E62" s="33"/>
      <c r="F62" s="33"/>
      <c r="G62" s="33"/>
      <c r="H62" s="33"/>
    </row>
    <row r="63" spans="1:11">
      <c r="A63" s="27"/>
      <c r="B63" s="27"/>
      <c r="C63" s="27"/>
      <c r="D63" s="33"/>
      <c r="E63" s="33"/>
      <c r="F63" s="33"/>
      <c r="G63" s="33"/>
      <c r="H63" s="33"/>
    </row>
    <row r="64" spans="1:11">
      <c r="A64" s="27"/>
      <c r="B64" s="27"/>
      <c r="C64" s="27"/>
      <c r="D64" s="33"/>
      <c r="E64" s="33"/>
      <c r="F64" s="33"/>
      <c r="G64" s="33"/>
      <c r="H64" s="33"/>
    </row>
    <row r="65" spans="1:8">
      <c r="A65" s="27"/>
      <c r="B65" s="27"/>
      <c r="C65" s="27"/>
      <c r="D65" s="33"/>
      <c r="E65" s="33"/>
      <c r="F65" s="33"/>
      <c r="G65" s="33"/>
      <c r="H65" s="33"/>
    </row>
    <row r="66" spans="1:8">
      <c r="A66" s="27"/>
      <c r="B66" s="27"/>
      <c r="C66" s="27"/>
      <c r="D66" s="33"/>
      <c r="E66" s="33"/>
      <c r="F66" s="33"/>
      <c r="G66" s="33"/>
      <c r="H66" s="33"/>
    </row>
    <row r="67" spans="1:8">
      <c r="A67" s="27"/>
      <c r="B67" s="27"/>
      <c r="C67" s="27"/>
      <c r="D67" s="33"/>
      <c r="E67" s="33"/>
      <c r="F67" s="33"/>
      <c r="G67" s="33"/>
      <c r="H67" s="33"/>
    </row>
    <row r="68" spans="1:8">
      <c r="A68" s="27"/>
      <c r="B68" s="27"/>
      <c r="C68" s="27"/>
      <c r="D68" s="33"/>
      <c r="E68" s="33"/>
      <c r="F68" s="33"/>
      <c r="G68" s="33"/>
      <c r="H68" s="33"/>
    </row>
    <row r="69" spans="1:8">
      <c r="A69" s="27"/>
      <c r="B69" s="27"/>
      <c r="C69" s="27"/>
      <c r="D69" s="33"/>
      <c r="E69" s="33"/>
      <c r="F69" s="33"/>
      <c r="G69" s="33"/>
      <c r="H69" s="33"/>
    </row>
    <row r="70" spans="1:8">
      <c r="A70" s="27"/>
      <c r="B70" s="27"/>
      <c r="C70" s="27"/>
      <c r="D70" s="33"/>
      <c r="E70" s="33"/>
      <c r="F70" s="33"/>
      <c r="G70" s="33"/>
      <c r="H70" s="33"/>
    </row>
    <row r="71" spans="1:8">
      <c r="A71" s="27"/>
      <c r="B71" s="27"/>
      <c r="C71" s="27"/>
      <c r="D71" s="33"/>
      <c r="E71" s="33"/>
      <c r="F71" s="33"/>
      <c r="G71" s="33"/>
      <c r="H71" s="33"/>
    </row>
    <row r="72" spans="1:8">
      <c r="A72" s="27"/>
      <c r="B72" s="27"/>
      <c r="C72" s="27"/>
      <c r="D72" s="33"/>
      <c r="E72" s="33"/>
      <c r="F72" s="33"/>
      <c r="G72" s="33"/>
      <c r="H72" s="33"/>
    </row>
    <row r="73" spans="1:8">
      <c r="A73" s="27"/>
      <c r="B73" s="27"/>
      <c r="C73" s="27"/>
      <c r="D73" s="33"/>
      <c r="E73" s="33"/>
      <c r="F73" s="33"/>
      <c r="G73" s="33"/>
      <c r="H73" s="33"/>
    </row>
    <row r="74" spans="1:8">
      <c r="A74" s="27"/>
      <c r="B74" s="27"/>
      <c r="C74" s="27"/>
      <c r="D74" s="33"/>
      <c r="E74" s="33"/>
      <c r="F74" s="33"/>
      <c r="G74" s="33"/>
      <c r="H74" s="33"/>
    </row>
    <row r="75" spans="1:8">
      <c r="A75" s="27"/>
      <c r="B75" s="27"/>
      <c r="C75" s="27"/>
      <c r="D75" s="33"/>
      <c r="E75" s="33"/>
      <c r="F75" s="33"/>
      <c r="G75" s="33"/>
      <c r="H75" s="33"/>
    </row>
    <row r="76" spans="1:8">
      <c r="A76" s="27"/>
      <c r="B76" s="27"/>
      <c r="C76" s="27"/>
      <c r="D76" s="33"/>
      <c r="E76" s="33"/>
      <c r="F76" s="33"/>
      <c r="G76" s="33"/>
      <c r="H76" s="33"/>
    </row>
    <row r="77" spans="1:8">
      <c r="A77" s="27"/>
      <c r="B77" s="27"/>
      <c r="C77" s="27"/>
      <c r="D77" s="33"/>
      <c r="E77" s="33"/>
      <c r="F77" s="33"/>
      <c r="G77" s="33"/>
      <c r="H77" s="33"/>
    </row>
    <row r="78" spans="1:8">
      <c r="A78" s="27"/>
      <c r="B78" s="27"/>
      <c r="C78" s="27"/>
      <c r="D78" s="33"/>
      <c r="E78" s="33"/>
      <c r="F78" s="33"/>
      <c r="G78" s="33"/>
      <c r="H78" s="33"/>
    </row>
    <row r="79" spans="1:8">
      <c r="A79" s="27"/>
      <c r="B79" s="27"/>
      <c r="C79" s="27"/>
      <c r="D79" s="33"/>
      <c r="E79" s="33"/>
      <c r="F79" s="33"/>
      <c r="G79" s="33"/>
      <c r="H79" s="33"/>
    </row>
    <row r="80" spans="1:8">
      <c r="A80" s="27"/>
      <c r="B80" s="27"/>
      <c r="C80" s="27"/>
      <c r="D80" s="33"/>
      <c r="E80" s="33"/>
      <c r="F80" s="33"/>
      <c r="G80" s="33"/>
      <c r="H80" s="33"/>
    </row>
    <row r="81" spans="1:8">
      <c r="A81" s="27"/>
      <c r="B81" s="27"/>
      <c r="C81" s="27"/>
      <c r="D81" s="33"/>
      <c r="E81" s="33"/>
      <c r="F81" s="33"/>
      <c r="G81" s="33"/>
      <c r="H81" s="33"/>
    </row>
    <row r="82" spans="1:8">
      <c r="A82" s="27"/>
      <c r="B82" s="27"/>
      <c r="C82" s="27"/>
      <c r="D82" s="33"/>
      <c r="E82" s="33"/>
      <c r="F82" s="33"/>
      <c r="G82" s="33"/>
      <c r="H82" s="33"/>
    </row>
    <row r="83" spans="1:8">
      <c r="A83" s="27"/>
      <c r="B83" s="27"/>
      <c r="C83" s="27"/>
      <c r="D83" s="33"/>
      <c r="E83" s="33"/>
      <c r="F83" s="33"/>
      <c r="G83" s="33"/>
      <c r="H83" s="33"/>
    </row>
    <row r="84" spans="1:8">
      <c r="A84" s="27"/>
      <c r="B84" s="27"/>
      <c r="C84" s="27"/>
      <c r="D84" s="33"/>
      <c r="E84" s="33"/>
      <c r="F84" s="33"/>
      <c r="G84" s="33"/>
      <c r="H84" s="33"/>
    </row>
    <row r="85" spans="1:8">
      <c r="A85" s="27"/>
      <c r="B85" s="27"/>
      <c r="C85" s="27"/>
      <c r="D85" s="33"/>
      <c r="E85" s="33"/>
      <c r="F85" s="33"/>
      <c r="G85" s="33"/>
      <c r="H85" s="33"/>
    </row>
    <row r="86" spans="1:8">
      <c r="A86" s="27"/>
      <c r="B86" s="27"/>
      <c r="C86" s="27"/>
      <c r="D86" s="33"/>
      <c r="E86" s="33"/>
      <c r="F86" s="33"/>
      <c r="G86" s="33"/>
      <c r="H86" s="33"/>
    </row>
    <row r="87" spans="1:8">
      <c r="A87" s="27"/>
      <c r="B87" s="27"/>
      <c r="C87" s="27"/>
      <c r="D87" s="33"/>
      <c r="E87" s="33"/>
      <c r="F87" s="33"/>
      <c r="G87" s="33"/>
      <c r="H87" s="33"/>
    </row>
    <row r="88" spans="1:8">
      <c r="A88" s="27"/>
      <c r="B88" s="27"/>
      <c r="C88" s="27"/>
      <c r="D88" s="33"/>
      <c r="E88" s="33"/>
      <c r="F88" s="33"/>
      <c r="G88" s="33"/>
      <c r="H88" s="33"/>
    </row>
    <row r="89" spans="1:8">
      <c r="A89" s="27"/>
      <c r="B89" s="27"/>
      <c r="C89" s="27"/>
      <c r="D89" s="33"/>
      <c r="E89" s="33"/>
      <c r="F89" s="33"/>
      <c r="G89" s="33"/>
      <c r="H89" s="33"/>
    </row>
    <row r="90" spans="1:8">
      <c r="A90" s="27"/>
      <c r="B90" s="27"/>
      <c r="C90" s="27"/>
      <c r="D90" s="33"/>
      <c r="E90" s="33"/>
      <c r="F90" s="33"/>
      <c r="G90" s="33"/>
      <c r="H90" s="33"/>
    </row>
    <row r="91" spans="1:8">
      <c r="A91" s="27"/>
      <c r="B91" s="27"/>
      <c r="C91" s="27"/>
      <c r="D91" s="33"/>
      <c r="E91" s="33"/>
      <c r="F91" s="33"/>
      <c r="G91" s="33"/>
      <c r="H91" s="33"/>
    </row>
    <row r="92" spans="1:8">
      <c r="A92" s="27"/>
      <c r="B92" s="27"/>
      <c r="C92" s="27"/>
      <c r="D92" s="33"/>
      <c r="E92" s="33"/>
      <c r="F92" s="33"/>
      <c r="G92" s="33"/>
      <c r="H92" s="33"/>
    </row>
    <row r="93" spans="1:8">
      <c r="A93" s="27"/>
      <c r="B93" s="27"/>
      <c r="C93" s="27"/>
      <c r="D93" s="33"/>
      <c r="E93" s="33"/>
      <c r="F93" s="33"/>
      <c r="G93" s="33"/>
      <c r="H93" s="33"/>
    </row>
    <row r="94" spans="1:8">
      <c r="A94" s="27"/>
      <c r="B94" s="27"/>
      <c r="C94" s="27"/>
      <c r="D94" s="33"/>
      <c r="E94" s="33"/>
      <c r="F94" s="33"/>
      <c r="G94" s="33"/>
      <c r="H94" s="33"/>
    </row>
    <row r="95" spans="1:8">
      <c r="A95" s="27"/>
      <c r="B95" s="27"/>
      <c r="C95" s="27"/>
      <c r="D95" s="33"/>
      <c r="E95" s="33"/>
      <c r="F95" s="33"/>
      <c r="G95" s="33"/>
      <c r="H95" s="33"/>
    </row>
    <row r="96" spans="1:8">
      <c r="A96" s="27"/>
      <c r="B96" s="27"/>
      <c r="C96" s="27"/>
      <c r="D96" s="33"/>
      <c r="E96" s="33"/>
      <c r="F96" s="33"/>
      <c r="G96" s="33"/>
      <c r="H96" s="33"/>
    </row>
    <row r="97" spans="1:8">
      <c r="A97" s="27"/>
      <c r="B97" s="27"/>
      <c r="C97" s="27"/>
      <c r="D97" s="33"/>
      <c r="E97" s="33"/>
      <c r="F97" s="33"/>
      <c r="G97" s="33"/>
      <c r="H97" s="33"/>
    </row>
    <row r="98" spans="1:8">
      <c r="A98" s="27"/>
      <c r="B98" s="27"/>
      <c r="C98" s="27"/>
      <c r="D98" s="33"/>
      <c r="E98" s="33"/>
      <c r="F98" s="33"/>
      <c r="G98" s="33"/>
      <c r="H98" s="33"/>
    </row>
    <row r="99" spans="1:8">
      <c r="A99" s="27"/>
      <c r="B99" s="27"/>
      <c r="C99" s="27"/>
      <c r="D99" s="33"/>
      <c r="E99" s="33"/>
      <c r="F99" s="33"/>
      <c r="G99" s="33"/>
      <c r="H99" s="33"/>
    </row>
    <row r="100" spans="1:8">
      <c r="A100" s="27"/>
      <c r="B100" s="27"/>
      <c r="C100" s="27"/>
      <c r="D100" s="33"/>
      <c r="E100" s="33"/>
      <c r="F100" s="33"/>
      <c r="G100" s="33"/>
      <c r="H100" s="33"/>
    </row>
    <row r="101" spans="1:8">
      <c r="A101" s="27"/>
      <c r="B101" s="27"/>
      <c r="C101" s="27"/>
      <c r="D101" s="33"/>
      <c r="E101" s="33"/>
      <c r="F101" s="33"/>
      <c r="G101" s="33"/>
      <c r="H101" s="33"/>
    </row>
    <row r="102" spans="1:8">
      <c r="A102" s="27"/>
      <c r="B102" s="27"/>
      <c r="C102" s="27"/>
      <c r="D102" s="33"/>
      <c r="E102" s="33"/>
      <c r="F102" s="33"/>
      <c r="G102" s="33"/>
      <c r="H102" s="33"/>
    </row>
    <row r="103" spans="1:8">
      <c r="A103" s="27"/>
      <c r="B103" s="27"/>
      <c r="C103" s="27"/>
      <c r="D103" s="33"/>
      <c r="E103" s="33"/>
      <c r="F103" s="33"/>
      <c r="G103" s="33"/>
      <c r="H103" s="33"/>
    </row>
    <row r="104" spans="1:8">
      <c r="A104" s="27"/>
      <c r="B104" s="27"/>
      <c r="C104" s="27"/>
      <c r="D104" s="33"/>
      <c r="E104" s="33"/>
      <c r="F104" s="33"/>
      <c r="G104" s="33"/>
      <c r="H104" s="33"/>
    </row>
    <row r="105" spans="1:8">
      <c r="A105" s="27"/>
      <c r="B105" s="27"/>
      <c r="C105" s="27"/>
      <c r="D105" s="33"/>
      <c r="E105" s="33"/>
      <c r="F105" s="33"/>
      <c r="G105" s="33"/>
      <c r="H105" s="33"/>
    </row>
    <row r="106" spans="1:8">
      <c r="A106" s="27"/>
      <c r="B106" s="27"/>
      <c r="C106" s="27"/>
      <c r="D106" s="33"/>
      <c r="E106" s="33"/>
      <c r="F106" s="33"/>
      <c r="G106" s="33"/>
      <c r="H106" s="33"/>
    </row>
    <row r="107" spans="1:8">
      <c r="A107" s="27"/>
      <c r="B107" s="27"/>
      <c r="C107" s="27"/>
      <c r="D107" s="33"/>
      <c r="E107" s="33"/>
      <c r="F107" s="33"/>
      <c r="G107" s="33"/>
      <c r="H107" s="33"/>
    </row>
    <row r="108" spans="1:8">
      <c r="A108" s="27"/>
      <c r="B108" s="27"/>
      <c r="C108" s="27"/>
      <c r="D108" s="33"/>
      <c r="E108" s="33"/>
      <c r="F108" s="33"/>
      <c r="G108" s="33"/>
      <c r="H108" s="33"/>
    </row>
    <row r="109" spans="1:8">
      <c r="A109" s="27"/>
      <c r="B109" s="27"/>
      <c r="C109" s="27"/>
      <c r="D109" s="33"/>
      <c r="E109" s="33"/>
      <c r="F109" s="33"/>
      <c r="G109" s="33"/>
      <c r="H109" s="33"/>
    </row>
    <row r="110" spans="1:8">
      <c r="A110" s="27"/>
      <c r="B110" s="27"/>
      <c r="C110" s="27"/>
      <c r="D110" s="33"/>
      <c r="E110" s="33"/>
      <c r="F110" s="33"/>
      <c r="G110" s="33"/>
      <c r="H110" s="33"/>
    </row>
    <row r="111" spans="1:8">
      <c r="A111" s="27"/>
      <c r="B111" s="27"/>
      <c r="C111" s="27"/>
      <c r="D111" s="33"/>
      <c r="E111" s="33"/>
      <c r="F111" s="33"/>
      <c r="G111" s="33"/>
      <c r="H111" s="33"/>
    </row>
    <row r="112" spans="1:8">
      <c r="A112" s="27"/>
      <c r="B112" s="27"/>
      <c r="C112" s="27"/>
      <c r="D112" s="33"/>
      <c r="E112" s="33"/>
      <c r="F112" s="33"/>
      <c r="G112" s="33"/>
      <c r="H112" s="33"/>
    </row>
  </sheetData>
  <sortState xmlns:xlrd2="http://schemas.microsoft.com/office/spreadsheetml/2017/richdata2" ref="A13:I44">
    <sortCondition ref="H13:H44"/>
    <sortCondition ref="F13:F44"/>
    <sortCondition ref="E13:E44"/>
  </sortState>
  <mergeCells count="8">
    <mergeCell ref="A8:H8"/>
    <mergeCell ref="A9:H9"/>
    <mergeCell ref="A11:H11"/>
    <mergeCell ref="A1:H1"/>
    <mergeCell ref="A2:H2"/>
    <mergeCell ref="A4:H4"/>
    <mergeCell ref="A6:H6"/>
    <mergeCell ref="A5:H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2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57" bestFit="1" customWidth="1"/>
    <col min="11" max="16384" width="11.42578125" style="1"/>
  </cols>
  <sheetData>
    <row r="1" spans="1:11" ht="30.75">
      <c r="A1" s="109" t="s">
        <v>6</v>
      </c>
      <c r="B1" s="109"/>
      <c r="C1" s="109"/>
      <c r="D1" s="109"/>
      <c r="E1" s="109"/>
      <c r="F1" s="109"/>
      <c r="G1" s="109"/>
      <c r="H1" s="109"/>
      <c r="I1" s="1"/>
    </row>
    <row r="2" spans="1:11" ht="30.75">
      <c r="A2" s="109" t="s">
        <v>7</v>
      </c>
      <c r="B2" s="109"/>
      <c r="C2" s="109"/>
      <c r="D2" s="109"/>
      <c r="E2" s="109"/>
      <c r="F2" s="109"/>
      <c r="G2" s="109"/>
      <c r="H2" s="109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10" t="str">
        <f>'CAB Hasta 9,9'!A4:H4</f>
        <v>CARILO</v>
      </c>
      <c r="B4" s="110"/>
      <c r="C4" s="110"/>
      <c r="D4" s="110"/>
      <c r="E4" s="110"/>
      <c r="F4" s="110"/>
      <c r="G4" s="110"/>
      <c r="H4" s="110"/>
      <c r="I4" s="1"/>
    </row>
    <row r="5" spans="1:11" ht="25.5">
      <c r="A5" s="110" t="str">
        <f>'CAB Hasta 9,9'!A5:H5</f>
        <v>GOLF</v>
      </c>
      <c r="B5" s="110"/>
      <c r="C5" s="110"/>
      <c r="D5" s="110"/>
      <c r="E5" s="110"/>
      <c r="F5" s="110"/>
      <c r="G5" s="110"/>
      <c r="H5" s="110"/>
      <c r="I5" s="1"/>
    </row>
    <row r="6" spans="1:11" ht="26.25">
      <c r="A6" s="115" t="str">
        <f>'CAB Hasta 9,9'!A6:H6</f>
        <v>3° FECHA DEL RANKING DE MAYORES</v>
      </c>
      <c r="B6" s="115"/>
      <c r="C6" s="115"/>
      <c r="D6" s="115"/>
      <c r="E6" s="115"/>
      <c r="F6" s="115"/>
      <c r="G6" s="115"/>
      <c r="H6" s="115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12" t="str">
        <f>'CAB Hasta 9,9'!A8:H8</f>
        <v>DOS VUELTAS DE 9 HOYOS MEDAL PLAY</v>
      </c>
      <c r="B8" s="112"/>
      <c r="C8" s="112"/>
      <c r="D8" s="112"/>
      <c r="E8" s="112"/>
      <c r="F8" s="112"/>
      <c r="G8" s="112"/>
      <c r="H8" s="112"/>
      <c r="I8" s="1"/>
    </row>
    <row r="9" spans="1:11" ht="19.5">
      <c r="A9" s="113" t="str">
        <f>'CAB Hasta 9,9'!A9:H9</f>
        <v>DOMINGO 26 DE MAYO DE 2024</v>
      </c>
      <c r="B9" s="113"/>
      <c r="C9" s="113"/>
      <c r="D9" s="113"/>
      <c r="E9" s="113"/>
      <c r="F9" s="113"/>
      <c r="G9" s="113"/>
      <c r="H9" s="113"/>
      <c r="I9" s="1"/>
    </row>
    <row r="10" spans="1:11" ht="20.25" thickBot="1">
      <c r="A10" s="55"/>
      <c r="B10" s="55"/>
      <c r="C10" s="55"/>
      <c r="D10" s="55"/>
      <c r="E10" s="55"/>
      <c r="F10" s="55"/>
      <c r="G10" s="55"/>
      <c r="H10" s="55"/>
      <c r="I10" s="1"/>
    </row>
    <row r="11" spans="1:11" ht="20.25" thickBot="1">
      <c r="A11" s="106" t="s">
        <v>20</v>
      </c>
      <c r="B11" s="107"/>
      <c r="C11" s="107"/>
      <c r="D11" s="107"/>
      <c r="E11" s="107"/>
      <c r="F11" s="107"/>
      <c r="G11" s="107"/>
      <c r="H11" s="108"/>
      <c r="I11" s="1"/>
    </row>
    <row r="12" spans="1:11" s="54" customFormat="1" ht="20.25" thickBot="1">
      <c r="A12" s="74" t="s">
        <v>0</v>
      </c>
      <c r="B12" s="75" t="s">
        <v>8</v>
      </c>
      <c r="C12" s="5" t="s">
        <v>16</v>
      </c>
      <c r="D12" s="76" t="s">
        <v>1</v>
      </c>
      <c r="E12" s="76" t="s">
        <v>2</v>
      </c>
      <c r="F12" s="76" t="s">
        <v>3</v>
      </c>
      <c r="G12" s="76" t="s">
        <v>4</v>
      </c>
      <c r="H12" s="76" t="s">
        <v>5</v>
      </c>
      <c r="I12" s="63" t="s">
        <v>29</v>
      </c>
      <c r="J12" s="62"/>
      <c r="K12" s="64" t="s">
        <v>30</v>
      </c>
    </row>
    <row r="13" spans="1:11" ht="19.5">
      <c r="A13" s="38" t="s">
        <v>223</v>
      </c>
      <c r="B13" s="50" t="s">
        <v>113</v>
      </c>
      <c r="C13" s="51">
        <v>30.6</v>
      </c>
      <c r="D13" s="52">
        <v>37</v>
      </c>
      <c r="E13" s="51">
        <v>53</v>
      </c>
      <c r="F13" s="51">
        <v>55</v>
      </c>
      <c r="G13" s="32">
        <f>SUM(E13+F13)</f>
        <v>108</v>
      </c>
      <c r="H13" s="163">
        <f>(G13-D13)</f>
        <v>71</v>
      </c>
      <c r="I13" s="77">
        <v>19681</v>
      </c>
      <c r="J13" s="73" t="s">
        <v>21</v>
      </c>
      <c r="K13" s="65">
        <f t="shared" ref="K13:K22" si="0">(F13-D13*0.5)</f>
        <v>36.5</v>
      </c>
    </row>
    <row r="14" spans="1:11" ht="19.5">
      <c r="A14" s="38" t="s">
        <v>215</v>
      </c>
      <c r="B14" s="50" t="s">
        <v>49</v>
      </c>
      <c r="C14" s="51">
        <v>25.3</v>
      </c>
      <c r="D14" s="52">
        <v>31</v>
      </c>
      <c r="E14" s="51">
        <v>52</v>
      </c>
      <c r="F14" s="51">
        <v>53</v>
      </c>
      <c r="G14" s="32">
        <f>SUM(E14+F14)</f>
        <v>105</v>
      </c>
      <c r="H14" s="163">
        <f>(G14-D14)</f>
        <v>74</v>
      </c>
      <c r="I14" s="77">
        <v>21290</v>
      </c>
      <c r="J14" s="73" t="s">
        <v>22</v>
      </c>
      <c r="K14" s="65">
        <f t="shared" si="0"/>
        <v>37.5</v>
      </c>
    </row>
    <row r="15" spans="1:11" ht="19.5">
      <c r="A15" s="38" t="s">
        <v>216</v>
      </c>
      <c r="B15" s="50" t="s">
        <v>51</v>
      </c>
      <c r="C15" s="51">
        <v>25.7</v>
      </c>
      <c r="D15" s="52">
        <v>31</v>
      </c>
      <c r="E15" s="51">
        <v>54</v>
      </c>
      <c r="F15" s="51">
        <v>55</v>
      </c>
      <c r="G15" s="32">
        <f>SUM(E15+F15)</f>
        <v>109</v>
      </c>
      <c r="H15" s="81">
        <f>(G15-D15)</f>
        <v>78</v>
      </c>
      <c r="I15" s="77">
        <v>25680</v>
      </c>
      <c r="K15" s="65">
        <f t="shared" si="0"/>
        <v>39.5</v>
      </c>
    </row>
    <row r="16" spans="1:11" ht="19.5">
      <c r="A16" s="38" t="s">
        <v>219</v>
      </c>
      <c r="B16" s="50" t="s">
        <v>34</v>
      </c>
      <c r="C16" s="51">
        <v>28</v>
      </c>
      <c r="D16" s="52">
        <v>34</v>
      </c>
      <c r="E16" s="51">
        <v>62</v>
      </c>
      <c r="F16" s="51">
        <v>52</v>
      </c>
      <c r="G16" s="32">
        <f>SUM(E16+F16)</f>
        <v>114</v>
      </c>
      <c r="H16" s="81">
        <f>(G16-D16)</f>
        <v>80</v>
      </c>
      <c r="I16" s="77">
        <v>20801</v>
      </c>
      <c r="K16" s="65">
        <f t="shared" si="0"/>
        <v>35</v>
      </c>
    </row>
    <row r="17" spans="1:11" ht="19.5">
      <c r="A17" s="38" t="s">
        <v>214</v>
      </c>
      <c r="B17" s="50" t="s">
        <v>51</v>
      </c>
      <c r="C17" s="51">
        <v>25.1</v>
      </c>
      <c r="D17" s="52">
        <v>31</v>
      </c>
      <c r="E17" s="51">
        <v>57</v>
      </c>
      <c r="F17" s="51">
        <v>55</v>
      </c>
      <c r="G17" s="32">
        <f>SUM(E17+F17)</f>
        <v>112</v>
      </c>
      <c r="H17" s="81">
        <f>(G17-D17)</f>
        <v>81</v>
      </c>
      <c r="I17" s="77">
        <v>19718</v>
      </c>
      <c r="K17" s="65">
        <f t="shared" si="0"/>
        <v>39.5</v>
      </c>
    </row>
    <row r="18" spans="1:11" ht="19.5">
      <c r="A18" s="38" t="s">
        <v>225</v>
      </c>
      <c r="B18" s="50" t="s">
        <v>51</v>
      </c>
      <c r="C18" s="51">
        <v>31.3</v>
      </c>
      <c r="D18" s="52">
        <v>38</v>
      </c>
      <c r="E18" s="51">
        <v>63</v>
      </c>
      <c r="F18" s="51">
        <v>56</v>
      </c>
      <c r="G18" s="32">
        <f>SUM(E18+F18)</f>
        <v>119</v>
      </c>
      <c r="H18" s="81">
        <f>(G18-D18)</f>
        <v>81</v>
      </c>
      <c r="I18" s="77">
        <v>33563</v>
      </c>
      <c r="K18" s="65">
        <f t="shared" si="0"/>
        <v>37</v>
      </c>
    </row>
    <row r="19" spans="1:11" ht="19.5">
      <c r="A19" s="38" t="s">
        <v>222</v>
      </c>
      <c r="B19" s="50" t="s">
        <v>87</v>
      </c>
      <c r="C19" s="51">
        <v>30.1</v>
      </c>
      <c r="D19" s="52">
        <v>37</v>
      </c>
      <c r="E19" s="51">
        <v>64</v>
      </c>
      <c r="F19" s="51">
        <v>56</v>
      </c>
      <c r="G19" s="32">
        <f>SUM(E19+F19)</f>
        <v>120</v>
      </c>
      <c r="H19" s="81">
        <f>(G19-D19)</f>
        <v>83</v>
      </c>
      <c r="I19" s="77">
        <v>28764</v>
      </c>
      <c r="K19" s="65">
        <f t="shared" si="0"/>
        <v>37.5</v>
      </c>
    </row>
    <row r="20" spans="1:11" ht="19.5">
      <c r="A20" s="38" t="s">
        <v>220</v>
      </c>
      <c r="B20" s="50" t="s">
        <v>51</v>
      </c>
      <c r="C20" s="51">
        <v>28.7</v>
      </c>
      <c r="D20" s="52">
        <v>35</v>
      </c>
      <c r="E20" s="51">
        <v>63</v>
      </c>
      <c r="F20" s="51">
        <v>57</v>
      </c>
      <c r="G20" s="32">
        <f>SUM(E20+F20)</f>
        <v>120</v>
      </c>
      <c r="H20" s="81">
        <f>(G20-D20)</f>
        <v>85</v>
      </c>
      <c r="I20" s="77">
        <v>33260</v>
      </c>
      <c r="K20" s="65">
        <f t="shared" si="0"/>
        <v>39.5</v>
      </c>
    </row>
    <row r="21" spans="1:11" ht="19.5">
      <c r="A21" s="38" t="s">
        <v>221</v>
      </c>
      <c r="B21" s="50" t="s">
        <v>51</v>
      </c>
      <c r="C21" s="51">
        <v>28.9</v>
      </c>
      <c r="D21" s="52">
        <v>35</v>
      </c>
      <c r="E21" s="51">
        <v>62</v>
      </c>
      <c r="F21" s="51">
        <v>64</v>
      </c>
      <c r="G21" s="32">
        <f>SUM(E21+F21)</f>
        <v>126</v>
      </c>
      <c r="H21" s="81">
        <f>(G21-D21)</f>
        <v>91</v>
      </c>
      <c r="I21" s="77">
        <v>21722</v>
      </c>
      <c r="K21" s="65">
        <f t="shared" si="0"/>
        <v>46.5</v>
      </c>
    </row>
    <row r="22" spans="1:11" ht="19.5">
      <c r="A22" s="38" t="s">
        <v>224</v>
      </c>
      <c r="B22" s="50" t="s">
        <v>82</v>
      </c>
      <c r="C22" s="51">
        <v>30.6</v>
      </c>
      <c r="D22" s="52">
        <v>37</v>
      </c>
      <c r="E22" s="51">
        <v>65</v>
      </c>
      <c r="F22" s="51">
        <v>64</v>
      </c>
      <c r="G22" s="32">
        <f>SUM(E22+F22)</f>
        <v>129</v>
      </c>
      <c r="H22" s="81">
        <f>(G22-D22)</f>
        <v>92</v>
      </c>
      <c r="I22" s="77">
        <v>22259</v>
      </c>
      <c r="K22" s="65">
        <f t="shared" si="0"/>
        <v>45.5</v>
      </c>
    </row>
    <row r="23" spans="1:11" ht="19.5">
      <c r="A23" s="38" t="s">
        <v>226</v>
      </c>
      <c r="B23" s="50" t="s">
        <v>87</v>
      </c>
      <c r="C23" s="51">
        <v>31.4</v>
      </c>
      <c r="D23" s="52" t="s">
        <v>5</v>
      </c>
      <c r="E23" s="51" t="s">
        <v>282</v>
      </c>
      <c r="F23" s="51" t="s">
        <v>283</v>
      </c>
      <c r="G23" s="32" t="s">
        <v>9</v>
      </c>
      <c r="H23" s="81" t="s">
        <v>9</v>
      </c>
      <c r="I23" s="77">
        <v>27009</v>
      </c>
      <c r="K23" s="27"/>
    </row>
    <row r="24" spans="1:11" ht="19.5">
      <c r="A24" s="38" t="s">
        <v>218</v>
      </c>
      <c r="B24" s="50" t="s">
        <v>34</v>
      </c>
      <c r="C24" s="51">
        <v>27.3</v>
      </c>
      <c r="D24" s="52" t="s">
        <v>5</v>
      </c>
      <c r="E24" s="51" t="s">
        <v>282</v>
      </c>
      <c r="F24" s="51" t="s">
        <v>283</v>
      </c>
      <c r="G24" s="32" t="s">
        <v>9</v>
      </c>
      <c r="H24" s="81" t="s">
        <v>9</v>
      </c>
      <c r="I24" s="77">
        <v>21714</v>
      </c>
      <c r="K24" s="27"/>
    </row>
    <row r="25" spans="1:11" ht="20.25" thickBot="1">
      <c r="A25" s="154" t="s">
        <v>217</v>
      </c>
      <c r="B25" s="155" t="s">
        <v>113</v>
      </c>
      <c r="C25" s="156">
        <v>27.3</v>
      </c>
      <c r="D25" s="157" t="s">
        <v>5</v>
      </c>
      <c r="E25" s="156" t="s">
        <v>282</v>
      </c>
      <c r="F25" s="156" t="s">
        <v>283</v>
      </c>
      <c r="G25" s="158" t="s">
        <v>9</v>
      </c>
      <c r="H25" s="159" t="s">
        <v>9</v>
      </c>
      <c r="I25" s="160">
        <v>20602</v>
      </c>
      <c r="K25" s="27"/>
    </row>
    <row r="32" spans="1:11">
      <c r="A32" s="27"/>
      <c r="B32" s="27"/>
      <c r="C32" s="27"/>
      <c r="D32" s="33"/>
      <c r="E32" s="33"/>
      <c r="F32" s="33"/>
      <c r="G32" s="33"/>
      <c r="H32" s="33"/>
      <c r="K32" s="27"/>
    </row>
    <row r="33" spans="1:11">
      <c r="A33" s="27"/>
      <c r="B33" s="27"/>
      <c r="C33" s="27"/>
      <c r="D33" s="33"/>
      <c r="E33" s="33"/>
      <c r="F33" s="33"/>
      <c r="G33" s="33"/>
      <c r="H33" s="33"/>
      <c r="K33" s="27"/>
    </row>
    <row r="34" spans="1:11">
      <c r="A34" s="27"/>
      <c r="B34" s="27"/>
      <c r="C34" s="27"/>
      <c r="D34" s="33"/>
      <c r="E34" s="33"/>
      <c r="F34" s="33"/>
      <c r="G34" s="33"/>
      <c r="H34" s="33"/>
      <c r="K34" s="27"/>
    </row>
    <row r="35" spans="1:11">
      <c r="A35" s="27"/>
      <c r="B35" s="27"/>
      <c r="C35" s="27"/>
      <c r="D35" s="33"/>
      <c r="E35" s="33"/>
      <c r="F35" s="33"/>
      <c r="G35" s="33"/>
      <c r="H35" s="33"/>
      <c r="K35" s="27"/>
    </row>
    <row r="36" spans="1:11">
      <c r="A36" s="27"/>
      <c r="B36" s="27"/>
      <c r="C36" s="27"/>
      <c r="D36" s="33"/>
      <c r="E36" s="33"/>
      <c r="F36" s="33"/>
      <c r="G36" s="33"/>
      <c r="H36" s="33"/>
      <c r="K36" s="27"/>
    </row>
    <row r="37" spans="1:11">
      <c r="A37" s="27"/>
      <c r="B37" s="27"/>
      <c r="C37" s="27"/>
      <c r="D37" s="33"/>
      <c r="E37" s="33"/>
      <c r="F37" s="33"/>
      <c r="G37" s="33"/>
      <c r="H37" s="33"/>
      <c r="K37" s="27"/>
    </row>
    <row r="38" spans="1:11">
      <c r="A38" s="27"/>
      <c r="B38" s="27"/>
      <c r="C38" s="27"/>
      <c r="D38" s="33"/>
      <c r="E38" s="33"/>
      <c r="F38" s="33"/>
      <c r="G38" s="33"/>
      <c r="H38" s="33"/>
      <c r="K38" s="27"/>
    </row>
    <row r="39" spans="1:11">
      <c r="A39" s="27"/>
      <c r="B39" s="27"/>
      <c r="C39" s="27"/>
      <c r="D39" s="33"/>
      <c r="E39" s="33"/>
      <c r="F39" s="33"/>
      <c r="G39" s="33"/>
      <c r="H39" s="33"/>
      <c r="K39" s="27"/>
    </row>
    <row r="40" spans="1:11">
      <c r="A40" s="27"/>
      <c r="B40" s="27"/>
      <c r="C40" s="27"/>
      <c r="D40" s="33"/>
      <c r="E40" s="33"/>
      <c r="F40" s="33"/>
      <c r="G40" s="33"/>
      <c r="H40" s="33"/>
      <c r="K40" s="27"/>
    </row>
    <row r="41" spans="1:11">
      <c r="A41" s="27"/>
      <c r="B41" s="27"/>
      <c r="C41" s="27"/>
      <c r="D41" s="33"/>
      <c r="E41" s="33"/>
      <c r="F41" s="33"/>
      <c r="G41" s="33"/>
      <c r="H41" s="33"/>
      <c r="K41" s="27"/>
    </row>
    <row r="42" spans="1:11">
      <c r="A42" s="27"/>
      <c r="B42" s="27"/>
      <c r="C42" s="27"/>
      <c r="D42" s="33"/>
      <c r="E42" s="33"/>
      <c r="F42" s="33"/>
      <c r="G42" s="33"/>
      <c r="H42" s="33"/>
      <c r="K42" s="27"/>
    </row>
    <row r="43" spans="1:11">
      <c r="A43" s="27"/>
      <c r="B43" s="27"/>
      <c r="C43" s="27"/>
      <c r="D43" s="33"/>
      <c r="E43" s="33"/>
      <c r="F43" s="33"/>
      <c r="G43" s="33"/>
      <c r="H43" s="33"/>
      <c r="K43" s="27"/>
    </row>
    <row r="44" spans="1:11">
      <c r="A44" s="27"/>
      <c r="B44" s="27"/>
      <c r="C44" s="27"/>
      <c r="D44" s="33"/>
      <c r="E44" s="33"/>
      <c r="F44" s="33"/>
      <c r="G44" s="33"/>
      <c r="H44" s="33"/>
      <c r="K44" s="27"/>
    </row>
    <row r="45" spans="1:11">
      <c r="A45" s="27"/>
      <c r="B45" s="27"/>
      <c r="C45" s="27"/>
      <c r="D45" s="33"/>
      <c r="E45" s="33"/>
      <c r="F45" s="33"/>
      <c r="G45" s="33"/>
      <c r="H45" s="33"/>
      <c r="K45" s="27"/>
    </row>
    <row r="46" spans="1:11">
      <c r="A46" s="27"/>
      <c r="B46" s="27"/>
      <c r="C46" s="27"/>
      <c r="D46" s="33"/>
      <c r="E46" s="33"/>
      <c r="F46" s="33"/>
      <c r="G46" s="33"/>
      <c r="H46" s="33"/>
      <c r="K46" s="27"/>
    </row>
    <row r="47" spans="1:11">
      <c r="A47" s="27"/>
      <c r="B47" s="27"/>
      <c r="C47" s="27"/>
      <c r="D47" s="33"/>
      <c r="E47" s="33"/>
      <c r="F47" s="33"/>
      <c r="G47" s="33"/>
      <c r="H47" s="33"/>
      <c r="K47" s="27"/>
    </row>
    <row r="48" spans="1:11">
      <c r="A48" s="27"/>
      <c r="B48" s="27"/>
      <c r="C48" s="27"/>
      <c r="D48" s="33"/>
      <c r="E48" s="33"/>
      <c r="F48" s="33"/>
      <c r="G48" s="33"/>
      <c r="H48" s="33"/>
      <c r="K48" s="27"/>
    </row>
    <row r="49" spans="1:11">
      <c r="A49" s="27"/>
      <c r="B49" s="27"/>
      <c r="C49" s="27"/>
      <c r="D49" s="33"/>
      <c r="E49" s="33"/>
      <c r="F49" s="33"/>
      <c r="G49" s="33"/>
      <c r="H49" s="33"/>
      <c r="K49" s="27"/>
    </row>
    <row r="50" spans="1:11">
      <c r="A50" s="27"/>
      <c r="B50" s="27"/>
      <c r="C50" s="27"/>
      <c r="D50" s="33"/>
      <c r="E50" s="33"/>
      <c r="F50" s="33"/>
      <c r="G50" s="33"/>
      <c r="H50" s="33"/>
      <c r="K50" s="27"/>
    </row>
    <row r="51" spans="1:11">
      <c r="A51" s="27"/>
      <c r="B51" s="27"/>
      <c r="C51" s="27"/>
      <c r="D51" s="33"/>
      <c r="E51" s="33"/>
      <c r="F51" s="33"/>
      <c r="G51" s="33"/>
      <c r="H51" s="33"/>
      <c r="K51" s="27"/>
    </row>
    <row r="52" spans="1:11">
      <c r="A52" s="27"/>
      <c r="B52" s="27"/>
      <c r="C52" s="27"/>
      <c r="D52" s="33"/>
      <c r="E52" s="33"/>
      <c r="F52" s="33"/>
      <c r="G52" s="33"/>
      <c r="H52" s="33"/>
      <c r="K52" s="27"/>
    </row>
    <row r="53" spans="1:11">
      <c r="A53" s="27"/>
      <c r="B53" s="27"/>
      <c r="C53" s="27"/>
      <c r="D53" s="33"/>
      <c r="E53" s="33"/>
      <c r="F53" s="33"/>
      <c r="G53" s="33"/>
      <c r="H53" s="33"/>
      <c r="K53" s="27"/>
    </row>
    <row r="54" spans="1:11">
      <c r="A54" s="27"/>
      <c r="B54" s="27"/>
      <c r="C54" s="27"/>
      <c r="D54" s="33"/>
      <c r="E54" s="33"/>
      <c r="F54" s="33"/>
      <c r="G54" s="33"/>
      <c r="H54" s="33"/>
      <c r="K54" s="27"/>
    </row>
    <row r="55" spans="1:11">
      <c r="A55" s="27"/>
      <c r="B55" s="27"/>
      <c r="C55" s="27"/>
      <c r="D55" s="33"/>
      <c r="E55" s="33"/>
      <c r="F55" s="33"/>
      <c r="G55" s="33"/>
      <c r="H55" s="33"/>
      <c r="K55" s="27"/>
    </row>
    <row r="56" spans="1:11">
      <c r="A56" s="27"/>
      <c r="B56" s="27"/>
      <c r="C56" s="27"/>
      <c r="D56" s="33"/>
      <c r="E56" s="33"/>
      <c r="F56" s="33"/>
      <c r="G56" s="33"/>
      <c r="H56" s="33"/>
      <c r="K56" s="27"/>
    </row>
    <row r="57" spans="1:11">
      <c r="A57" s="27"/>
      <c r="B57" s="27"/>
      <c r="C57" s="27"/>
      <c r="D57" s="33"/>
      <c r="E57" s="33"/>
      <c r="F57" s="33"/>
      <c r="G57" s="33"/>
      <c r="H57" s="33"/>
      <c r="K57" s="27"/>
    </row>
    <row r="58" spans="1:11">
      <c r="A58" s="27"/>
      <c r="B58" s="27"/>
      <c r="C58" s="27"/>
      <c r="D58" s="33"/>
      <c r="E58" s="33"/>
      <c r="F58" s="33"/>
      <c r="G58" s="33"/>
      <c r="H58" s="33"/>
      <c r="K58" s="27"/>
    </row>
    <row r="59" spans="1:11">
      <c r="A59" s="27"/>
      <c r="B59" s="27"/>
      <c r="C59" s="27"/>
      <c r="D59" s="33"/>
      <c r="E59" s="33"/>
      <c r="F59" s="33"/>
      <c r="G59" s="33"/>
      <c r="H59" s="33"/>
      <c r="K59" s="27"/>
    </row>
    <row r="60" spans="1:11">
      <c r="A60" s="27"/>
      <c r="B60" s="27"/>
      <c r="C60" s="27"/>
      <c r="D60" s="33"/>
      <c r="E60" s="33"/>
      <c r="F60" s="33"/>
      <c r="G60" s="33"/>
      <c r="H60" s="33"/>
      <c r="K60" s="27"/>
    </row>
    <row r="61" spans="1:11">
      <c r="A61" s="27"/>
      <c r="B61" s="27"/>
      <c r="C61" s="27"/>
      <c r="D61" s="33"/>
      <c r="E61" s="33"/>
      <c r="F61" s="33"/>
      <c r="G61" s="33"/>
      <c r="H61" s="33"/>
      <c r="K61" s="27"/>
    </row>
    <row r="62" spans="1:11">
      <c r="A62" s="27"/>
      <c r="B62" s="27"/>
      <c r="C62" s="27"/>
      <c r="D62" s="33"/>
      <c r="E62" s="33"/>
      <c r="F62" s="33"/>
      <c r="G62" s="33"/>
      <c r="H62" s="33"/>
      <c r="K62" s="27"/>
    </row>
    <row r="63" spans="1:11">
      <c r="A63" s="27"/>
      <c r="B63" s="27"/>
      <c r="C63" s="27"/>
      <c r="D63" s="33"/>
      <c r="E63" s="33"/>
      <c r="F63" s="33"/>
      <c r="G63" s="33"/>
      <c r="H63" s="33"/>
      <c r="K63" s="27"/>
    </row>
    <row r="64" spans="1:11">
      <c r="A64" s="27"/>
      <c r="B64" s="27"/>
      <c r="C64" s="27"/>
      <c r="D64" s="33"/>
      <c r="E64" s="33"/>
      <c r="F64" s="33"/>
      <c r="G64" s="33"/>
      <c r="H64" s="33"/>
      <c r="K64" s="27"/>
    </row>
    <row r="65" spans="1:11">
      <c r="A65" s="27"/>
      <c r="B65" s="27"/>
      <c r="C65" s="27"/>
      <c r="D65" s="33"/>
      <c r="E65" s="33"/>
      <c r="F65" s="33"/>
      <c r="G65" s="33"/>
      <c r="H65" s="33"/>
      <c r="K65" s="27"/>
    </row>
    <row r="66" spans="1:11">
      <c r="A66" s="27"/>
      <c r="B66" s="27"/>
      <c r="C66" s="27"/>
      <c r="D66" s="33"/>
      <c r="E66" s="33"/>
      <c r="F66" s="33"/>
      <c r="G66" s="33"/>
      <c r="H66" s="33"/>
      <c r="K66" s="27"/>
    </row>
    <row r="67" spans="1:11">
      <c r="A67" s="27"/>
      <c r="B67" s="27"/>
      <c r="C67" s="27"/>
      <c r="D67" s="33"/>
      <c r="E67" s="33"/>
      <c r="F67" s="33"/>
      <c r="G67" s="33"/>
      <c r="H67" s="33"/>
      <c r="K67" s="27"/>
    </row>
    <row r="68" spans="1:11">
      <c r="A68" s="27"/>
      <c r="B68" s="27"/>
      <c r="C68" s="27"/>
      <c r="D68" s="33"/>
      <c r="E68" s="33"/>
      <c r="F68" s="33"/>
      <c r="G68" s="33"/>
      <c r="H68" s="33"/>
      <c r="K68" s="27"/>
    </row>
    <row r="69" spans="1:11">
      <c r="A69" s="27"/>
      <c r="B69" s="27"/>
      <c r="C69" s="27"/>
      <c r="D69" s="33"/>
      <c r="E69" s="33"/>
      <c r="F69" s="33"/>
      <c r="G69" s="33"/>
      <c r="H69" s="33"/>
      <c r="K69" s="27"/>
    </row>
    <row r="70" spans="1:11">
      <c r="A70" s="27"/>
      <c r="B70" s="27"/>
      <c r="C70" s="27"/>
      <c r="D70" s="33"/>
      <c r="E70" s="33"/>
      <c r="F70" s="33"/>
      <c r="G70" s="33"/>
      <c r="H70" s="33"/>
      <c r="K70" s="27"/>
    </row>
    <row r="71" spans="1:11">
      <c r="A71" s="27"/>
      <c r="B71" s="27"/>
      <c r="C71" s="27"/>
      <c r="D71" s="33"/>
      <c r="E71" s="33"/>
      <c r="F71" s="33"/>
      <c r="G71" s="33"/>
      <c r="H71" s="33"/>
      <c r="K71" s="27"/>
    </row>
    <row r="72" spans="1:11">
      <c r="A72" s="27"/>
      <c r="B72" s="27"/>
      <c r="C72" s="27"/>
      <c r="D72" s="33"/>
      <c r="E72" s="33"/>
      <c r="F72" s="33"/>
      <c r="G72" s="33"/>
      <c r="H72" s="33"/>
      <c r="K72" s="27"/>
    </row>
    <row r="73" spans="1:11">
      <c r="A73" s="27"/>
      <c r="B73" s="27"/>
      <c r="C73" s="27"/>
      <c r="D73" s="33"/>
      <c r="E73" s="33"/>
      <c r="F73" s="33"/>
      <c r="G73" s="33"/>
      <c r="H73" s="33"/>
      <c r="K73" s="27"/>
    </row>
    <row r="74" spans="1:11">
      <c r="A74" s="27"/>
      <c r="B74" s="27"/>
      <c r="C74" s="27"/>
      <c r="D74" s="33"/>
      <c r="E74" s="33"/>
      <c r="F74" s="33"/>
      <c r="G74" s="33"/>
      <c r="H74" s="33"/>
      <c r="K74" s="27"/>
    </row>
    <row r="75" spans="1:11">
      <c r="A75" s="27"/>
      <c r="B75" s="27"/>
      <c r="C75" s="27"/>
      <c r="D75" s="33"/>
      <c r="E75" s="33"/>
      <c r="F75" s="33"/>
      <c r="G75" s="33"/>
      <c r="H75" s="33"/>
      <c r="K75" s="27"/>
    </row>
    <row r="76" spans="1:11">
      <c r="A76" s="27"/>
      <c r="B76" s="27"/>
      <c r="C76" s="27"/>
      <c r="D76" s="33"/>
      <c r="E76" s="33"/>
      <c r="F76" s="33"/>
      <c r="G76" s="33"/>
      <c r="H76" s="33"/>
      <c r="K76" s="27"/>
    </row>
    <row r="77" spans="1:11">
      <c r="A77" s="27"/>
      <c r="B77" s="27"/>
      <c r="C77" s="27"/>
      <c r="D77" s="33"/>
      <c r="E77" s="33"/>
      <c r="F77" s="33"/>
      <c r="G77" s="33"/>
      <c r="H77" s="33"/>
      <c r="K77" s="27"/>
    </row>
    <row r="78" spans="1:11">
      <c r="A78" s="27"/>
      <c r="B78" s="27"/>
      <c r="C78" s="27"/>
      <c r="D78" s="33"/>
      <c r="E78" s="33"/>
      <c r="F78" s="33"/>
      <c r="G78" s="33"/>
      <c r="H78" s="33"/>
      <c r="K78" s="27"/>
    </row>
    <row r="79" spans="1:11">
      <c r="A79" s="27"/>
      <c r="B79" s="27"/>
      <c r="C79" s="27"/>
      <c r="D79" s="33"/>
      <c r="E79" s="33"/>
      <c r="F79" s="33"/>
      <c r="G79" s="33"/>
      <c r="H79" s="33"/>
      <c r="K79" s="27"/>
    </row>
    <row r="80" spans="1:11">
      <c r="A80" s="27"/>
      <c r="B80" s="27"/>
      <c r="C80" s="27"/>
      <c r="D80" s="33"/>
      <c r="E80" s="33"/>
      <c r="F80" s="33"/>
      <c r="G80" s="33"/>
      <c r="H80" s="33"/>
      <c r="K80" s="27"/>
    </row>
    <row r="81" spans="1:11">
      <c r="A81" s="27"/>
      <c r="B81" s="27"/>
      <c r="C81" s="27"/>
      <c r="D81" s="33"/>
      <c r="E81" s="33"/>
      <c r="F81" s="33"/>
      <c r="G81" s="33"/>
      <c r="H81" s="33"/>
      <c r="K81" s="27"/>
    </row>
    <row r="82" spans="1:11">
      <c r="A82" s="27"/>
      <c r="B82" s="27"/>
      <c r="C82" s="27"/>
      <c r="D82" s="33"/>
      <c r="E82" s="33"/>
      <c r="F82" s="33"/>
      <c r="G82" s="33"/>
      <c r="H82" s="33"/>
      <c r="K82" s="27"/>
    </row>
    <row r="83" spans="1:11">
      <c r="A83" s="27"/>
      <c r="B83" s="27"/>
      <c r="C83" s="27"/>
      <c r="D83" s="33"/>
      <c r="E83" s="33"/>
      <c r="F83" s="33"/>
      <c r="G83" s="33"/>
      <c r="H83" s="33"/>
      <c r="K83" s="27"/>
    </row>
    <row r="84" spans="1:11">
      <c r="A84" s="27"/>
      <c r="B84" s="27"/>
      <c r="C84" s="27"/>
      <c r="D84" s="33"/>
      <c r="E84" s="33"/>
      <c r="F84" s="33"/>
      <c r="G84" s="33"/>
      <c r="H84" s="33"/>
      <c r="K84" s="27"/>
    </row>
    <row r="85" spans="1:11">
      <c r="A85" s="27"/>
      <c r="B85" s="27"/>
      <c r="C85" s="27"/>
      <c r="D85" s="33"/>
      <c r="E85" s="33"/>
      <c r="F85" s="33"/>
      <c r="G85" s="33"/>
      <c r="H85" s="33"/>
      <c r="K85" s="27"/>
    </row>
    <row r="86" spans="1:11">
      <c r="A86" s="27"/>
      <c r="B86" s="27"/>
      <c r="C86" s="27"/>
      <c r="D86" s="33"/>
      <c r="E86" s="33"/>
      <c r="F86" s="33"/>
      <c r="G86" s="33"/>
      <c r="H86" s="33"/>
      <c r="K86" s="27"/>
    </row>
    <row r="87" spans="1:11">
      <c r="A87" s="27"/>
      <c r="B87" s="27"/>
      <c r="C87" s="27"/>
      <c r="D87" s="33"/>
      <c r="E87" s="33"/>
      <c r="F87" s="33"/>
      <c r="G87" s="33"/>
      <c r="H87" s="33"/>
      <c r="K87" s="27"/>
    </row>
    <row r="88" spans="1:11">
      <c r="A88" s="27"/>
      <c r="B88" s="27"/>
      <c r="C88" s="27"/>
      <c r="D88" s="33"/>
      <c r="E88" s="33"/>
      <c r="F88" s="33"/>
      <c r="G88" s="33"/>
      <c r="H88" s="33"/>
      <c r="K88" s="27"/>
    </row>
    <row r="89" spans="1:11">
      <c r="A89" s="27"/>
      <c r="B89" s="27"/>
      <c r="C89" s="27"/>
      <c r="D89" s="33"/>
      <c r="E89" s="33"/>
      <c r="F89" s="33"/>
      <c r="G89" s="33"/>
      <c r="H89" s="33"/>
      <c r="K89" s="27"/>
    </row>
    <row r="90" spans="1:11">
      <c r="A90" s="27"/>
      <c r="B90" s="27"/>
      <c r="C90" s="27"/>
      <c r="D90" s="33"/>
      <c r="E90" s="33"/>
      <c r="F90" s="33"/>
      <c r="G90" s="33"/>
      <c r="H90" s="33"/>
      <c r="K90" s="27"/>
    </row>
    <row r="91" spans="1:11">
      <c r="A91" s="27"/>
      <c r="B91" s="27"/>
      <c r="C91" s="27"/>
      <c r="D91" s="33"/>
      <c r="E91" s="33"/>
      <c r="F91" s="33"/>
      <c r="G91" s="33"/>
      <c r="H91" s="33"/>
      <c r="K91" s="27"/>
    </row>
    <row r="92" spans="1:11">
      <c r="A92" s="27"/>
      <c r="B92" s="27"/>
      <c r="C92" s="27"/>
      <c r="D92" s="33"/>
      <c r="E92" s="33"/>
      <c r="F92" s="33"/>
      <c r="G92" s="33"/>
      <c r="H92" s="33"/>
      <c r="K92" s="27"/>
    </row>
    <row r="93" spans="1:11">
      <c r="A93" s="27"/>
      <c r="B93" s="27"/>
      <c r="C93" s="27"/>
      <c r="D93" s="33"/>
      <c r="E93" s="33"/>
      <c r="F93" s="33"/>
      <c r="G93" s="33"/>
      <c r="H93" s="33"/>
      <c r="K93" s="27"/>
    </row>
    <row r="94" spans="1:11" ht="19.5">
      <c r="A94" s="38"/>
      <c r="B94" s="50"/>
      <c r="C94" s="51"/>
      <c r="D94" s="52"/>
      <c r="E94" s="51"/>
      <c r="F94" s="51"/>
      <c r="G94" s="32">
        <f t="shared" ref="G94:G102" si="1">SUM(E94+F94)</f>
        <v>0</v>
      </c>
      <c r="H94" s="81">
        <f t="shared" ref="H94:H102" si="2">(G94-D94)</f>
        <v>0</v>
      </c>
      <c r="I94" s="77"/>
    </row>
    <row r="95" spans="1:11" ht="19.5">
      <c r="A95" s="38"/>
      <c r="B95" s="50"/>
      <c r="C95" s="51"/>
      <c r="D95" s="52"/>
      <c r="E95" s="51"/>
      <c r="F95" s="51"/>
      <c r="G95" s="32">
        <f t="shared" si="1"/>
        <v>0</v>
      </c>
      <c r="H95" s="81">
        <f t="shared" si="2"/>
        <v>0</v>
      </c>
      <c r="I95" s="77"/>
    </row>
    <row r="96" spans="1:11" ht="19.5">
      <c r="A96" s="38"/>
      <c r="B96" s="50"/>
      <c r="C96" s="51"/>
      <c r="D96" s="52"/>
      <c r="E96" s="51"/>
      <c r="F96" s="51"/>
      <c r="G96" s="32">
        <f t="shared" si="1"/>
        <v>0</v>
      </c>
      <c r="H96" s="81">
        <f t="shared" si="2"/>
        <v>0</v>
      </c>
      <c r="I96" s="77"/>
    </row>
    <row r="97" spans="1:9" ht="19.5">
      <c r="A97" s="38"/>
      <c r="B97" s="50"/>
      <c r="C97" s="51"/>
      <c r="D97" s="52"/>
      <c r="E97" s="51"/>
      <c r="F97" s="51"/>
      <c r="G97" s="32">
        <f t="shared" si="1"/>
        <v>0</v>
      </c>
      <c r="H97" s="81">
        <f t="shared" si="2"/>
        <v>0</v>
      </c>
      <c r="I97" s="77"/>
    </row>
    <row r="98" spans="1:9" ht="19.5">
      <c r="A98" s="38"/>
      <c r="B98" s="50"/>
      <c r="C98" s="51"/>
      <c r="D98" s="52"/>
      <c r="E98" s="51"/>
      <c r="F98" s="51"/>
      <c r="G98" s="32">
        <f t="shared" si="1"/>
        <v>0</v>
      </c>
      <c r="H98" s="81">
        <f t="shared" si="2"/>
        <v>0</v>
      </c>
      <c r="I98" s="77"/>
    </row>
    <row r="99" spans="1:9" ht="19.5">
      <c r="A99" s="38"/>
      <c r="B99" s="50"/>
      <c r="C99" s="51"/>
      <c r="D99" s="52"/>
      <c r="E99" s="51"/>
      <c r="F99" s="51"/>
      <c r="G99" s="32">
        <f t="shared" si="1"/>
        <v>0</v>
      </c>
      <c r="H99" s="81">
        <f t="shared" si="2"/>
        <v>0</v>
      </c>
      <c r="I99" s="77"/>
    </row>
    <row r="100" spans="1:9" ht="19.5">
      <c r="A100" s="38"/>
      <c r="B100" s="50"/>
      <c r="C100" s="51"/>
      <c r="D100" s="52"/>
      <c r="E100" s="51"/>
      <c r="F100" s="51"/>
      <c r="G100" s="32">
        <f t="shared" si="1"/>
        <v>0</v>
      </c>
      <c r="H100" s="81">
        <f t="shared" si="2"/>
        <v>0</v>
      </c>
      <c r="I100" s="77"/>
    </row>
    <row r="101" spans="1:9" ht="19.5">
      <c r="A101" s="38"/>
      <c r="B101" s="50"/>
      <c r="C101" s="51"/>
      <c r="D101" s="52"/>
      <c r="E101" s="51"/>
      <c r="F101" s="51"/>
      <c r="G101" s="32">
        <f t="shared" si="1"/>
        <v>0</v>
      </c>
      <c r="H101" s="81">
        <f t="shared" si="2"/>
        <v>0</v>
      </c>
      <c r="I101" s="77"/>
    </row>
    <row r="102" spans="1:9" ht="19.5">
      <c r="A102" s="38"/>
      <c r="B102" s="50"/>
      <c r="C102" s="51"/>
      <c r="D102" s="52"/>
      <c r="E102" s="51"/>
      <c r="F102" s="51"/>
      <c r="G102" s="32">
        <f t="shared" si="1"/>
        <v>0</v>
      </c>
      <c r="H102" s="81">
        <f t="shared" si="2"/>
        <v>0</v>
      </c>
      <c r="I102" s="77"/>
    </row>
  </sheetData>
  <sortState xmlns:xlrd2="http://schemas.microsoft.com/office/spreadsheetml/2017/richdata2" ref="A13:I25">
    <sortCondition ref="H13:H25"/>
    <sortCondition ref="F13:F25"/>
    <sortCondition ref="E13:E25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2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57" bestFit="1" customWidth="1"/>
    <col min="11" max="16384" width="11.42578125" style="1"/>
  </cols>
  <sheetData>
    <row r="1" spans="1:11" ht="30.75">
      <c r="A1" s="109" t="s">
        <v>6</v>
      </c>
      <c r="B1" s="109"/>
      <c r="C1" s="109"/>
      <c r="D1" s="109"/>
      <c r="E1" s="109"/>
      <c r="F1" s="109"/>
      <c r="G1" s="109"/>
      <c r="H1" s="109"/>
      <c r="I1" s="1"/>
    </row>
    <row r="2" spans="1:11" ht="30.75">
      <c r="A2" s="109" t="s">
        <v>7</v>
      </c>
      <c r="B2" s="109"/>
      <c r="C2" s="109"/>
      <c r="D2" s="109"/>
      <c r="E2" s="109"/>
      <c r="F2" s="109"/>
      <c r="G2" s="109"/>
      <c r="H2" s="109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10" t="str">
        <f>'CAB Hasta 9,9'!A4:H4</f>
        <v>CARILO</v>
      </c>
      <c r="B4" s="110"/>
      <c r="C4" s="110"/>
      <c r="D4" s="110"/>
      <c r="E4" s="110"/>
      <c r="F4" s="110"/>
      <c r="G4" s="110"/>
      <c r="H4" s="110"/>
      <c r="I4" s="1"/>
    </row>
    <row r="5" spans="1:11" ht="25.5">
      <c r="A5" s="110" t="str">
        <f>'CAB Hasta 9,9'!A5:H5</f>
        <v>GOLF</v>
      </c>
      <c r="B5" s="110"/>
      <c r="C5" s="110"/>
      <c r="D5" s="110"/>
      <c r="E5" s="110"/>
      <c r="F5" s="110"/>
      <c r="G5" s="110"/>
      <c r="H5" s="110"/>
      <c r="I5" s="1"/>
    </row>
    <row r="6" spans="1:11" ht="26.25">
      <c r="A6" s="115" t="str">
        <f>'CAB Hasta 9,9'!A6:H6</f>
        <v>3° FECHA DEL RANKING DE MAYORES</v>
      </c>
      <c r="B6" s="115"/>
      <c r="C6" s="115"/>
      <c r="D6" s="115"/>
      <c r="E6" s="115"/>
      <c r="F6" s="115"/>
      <c r="G6" s="115"/>
      <c r="H6" s="115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12" t="str">
        <f>'CAB Hasta 9,9'!A8:H8</f>
        <v>DOS VUELTAS DE 9 HOYOS MEDAL PLAY</v>
      </c>
      <c r="B8" s="112"/>
      <c r="C8" s="112"/>
      <c r="D8" s="112"/>
      <c r="E8" s="112"/>
      <c r="F8" s="112"/>
      <c r="G8" s="112"/>
      <c r="H8" s="112"/>
      <c r="I8" s="1"/>
    </row>
    <row r="9" spans="1:11" ht="19.5">
      <c r="A9" s="113" t="str">
        <f>'CAB Hasta 9,9'!A9:H9</f>
        <v>DOMINGO 26 DE MAYO DE 2024</v>
      </c>
      <c r="B9" s="113"/>
      <c r="C9" s="113"/>
      <c r="D9" s="113"/>
      <c r="E9" s="113"/>
      <c r="F9" s="113"/>
      <c r="G9" s="113"/>
      <c r="H9" s="113"/>
      <c r="I9" s="1"/>
    </row>
    <row r="10" spans="1:11" ht="20.25" thickBot="1">
      <c r="A10" s="55"/>
      <c r="B10" s="55"/>
      <c r="C10" s="55"/>
      <c r="D10" s="55"/>
      <c r="E10" s="55"/>
      <c r="F10" s="55"/>
      <c r="G10" s="55"/>
      <c r="H10" s="55"/>
      <c r="I10" s="1"/>
    </row>
    <row r="11" spans="1:11" ht="20.25" thickBot="1">
      <c r="A11" s="106" t="s">
        <v>244</v>
      </c>
      <c r="B11" s="107"/>
      <c r="C11" s="107"/>
      <c r="D11" s="107"/>
      <c r="E11" s="107"/>
      <c r="F11" s="107"/>
      <c r="G11" s="107"/>
      <c r="H11" s="108"/>
      <c r="I11" s="1"/>
    </row>
    <row r="12" spans="1:11" s="54" customFormat="1" ht="20.25" thickBot="1">
      <c r="A12" s="74" t="s">
        <v>10</v>
      </c>
      <c r="B12" s="75" t="s">
        <v>8</v>
      </c>
      <c r="C12" s="5" t="s">
        <v>16</v>
      </c>
      <c r="D12" s="76" t="s">
        <v>1</v>
      </c>
      <c r="E12" s="76" t="s">
        <v>2</v>
      </c>
      <c r="F12" s="76" t="s">
        <v>3</v>
      </c>
      <c r="G12" s="76" t="s">
        <v>4</v>
      </c>
      <c r="H12" s="76" t="s">
        <v>5</v>
      </c>
      <c r="I12" s="63" t="s">
        <v>29</v>
      </c>
      <c r="J12" s="62"/>
      <c r="K12" s="64" t="s">
        <v>30</v>
      </c>
    </row>
    <row r="13" spans="1:11" ht="19.5">
      <c r="A13" s="38" t="s">
        <v>129</v>
      </c>
      <c r="B13" s="50" t="s">
        <v>34</v>
      </c>
      <c r="C13" s="51">
        <v>3.4</v>
      </c>
      <c r="D13" s="52">
        <v>4</v>
      </c>
      <c r="E13" s="51">
        <v>36</v>
      </c>
      <c r="F13" s="51">
        <v>38</v>
      </c>
      <c r="G13" s="171">
        <f>SUM(E13+F13)</f>
        <v>74</v>
      </c>
      <c r="H13" s="81">
        <f>(G13-D13)</f>
        <v>70</v>
      </c>
      <c r="I13" s="77">
        <v>33060</v>
      </c>
      <c r="J13" s="73" t="s">
        <v>39</v>
      </c>
      <c r="K13" s="65">
        <f t="shared" ref="K13:K42" si="0">(F13-D13*0.5)</f>
        <v>36</v>
      </c>
    </row>
    <row r="14" spans="1:11" ht="19.5">
      <c r="A14" s="38" t="s">
        <v>135</v>
      </c>
      <c r="B14" s="50" t="s">
        <v>34</v>
      </c>
      <c r="C14" s="51">
        <v>18.5</v>
      </c>
      <c r="D14" s="52">
        <v>22</v>
      </c>
      <c r="E14" s="51">
        <v>47</v>
      </c>
      <c r="F14" s="51">
        <v>48</v>
      </c>
      <c r="G14" s="32">
        <f>SUM(E14+F14)</f>
        <v>95</v>
      </c>
      <c r="H14" s="163">
        <f>(G14-D14)</f>
        <v>73</v>
      </c>
      <c r="I14" s="77">
        <v>19642</v>
      </c>
      <c r="J14" s="73" t="s">
        <v>22</v>
      </c>
      <c r="K14" s="65">
        <f t="shared" si="0"/>
        <v>37</v>
      </c>
    </row>
    <row r="15" spans="1:11" ht="19.5">
      <c r="A15" s="38" t="s">
        <v>131</v>
      </c>
      <c r="B15" s="50" t="s">
        <v>43</v>
      </c>
      <c r="C15" s="51">
        <v>8.6999999999999993</v>
      </c>
      <c r="D15" s="52">
        <v>10</v>
      </c>
      <c r="E15" s="51">
        <v>43</v>
      </c>
      <c r="F15" s="51">
        <v>41</v>
      </c>
      <c r="G15" s="32">
        <f>SUM(E15+F15)</f>
        <v>84</v>
      </c>
      <c r="H15" s="81">
        <f>(G15-D15)</f>
        <v>74</v>
      </c>
      <c r="I15" s="77">
        <v>23439</v>
      </c>
      <c r="K15" s="65">
        <f t="shared" si="0"/>
        <v>36</v>
      </c>
    </row>
    <row r="16" spans="1:11" ht="19.5">
      <c r="A16" s="38" t="s">
        <v>132</v>
      </c>
      <c r="B16" s="50" t="s">
        <v>51</v>
      </c>
      <c r="C16" s="51">
        <v>8.6999999999999993</v>
      </c>
      <c r="D16" s="52">
        <v>10</v>
      </c>
      <c r="E16" s="51">
        <v>38</v>
      </c>
      <c r="F16" s="51">
        <v>47</v>
      </c>
      <c r="G16" s="32">
        <f>SUM(E16+F16)</f>
        <v>85</v>
      </c>
      <c r="H16" s="81">
        <f>(G16-D16)</f>
        <v>75</v>
      </c>
      <c r="I16" s="77">
        <v>35020</v>
      </c>
      <c r="K16" s="65">
        <f t="shared" si="0"/>
        <v>42</v>
      </c>
    </row>
    <row r="17" spans="1:11" ht="19.5">
      <c r="A17" s="38" t="s">
        <v>134</v>
      </c>
      <c r="B17" s="50" t="s">
        <v>43</v>
      </c>
      <c r="C17" s="51">
        <v>15.3</v>
      </c>
      <c r="D17" s="52">
        <v>18</v>
      </c>
      <c r="E17" s="51">
        <v>51</v>
      </c>
      <c r="F17" s="51">
        <v>45</v>
      </c>
      <c r="G17" s="32">
        <f>SUM(E17+F17)</f>
        <v>96</v>
      </c>
      <c r="H17" s="81">
        <f>(G17-D17)</f>
        <v>78</v>
      </c>
      <c r="I17" s="77">
        <v>22018</v>
      </c>
      <c r="K17" s="65">
        <f t="shared" si="0"/>
        <v>36</v>
      </c>
    </row>
    <row r="18" spans="1:11" ht="19.5">
      <c r="A18" s="38" t="s">
        <v>136</v>
      </c>
      <c r="B18" s="50" t="s">
        <v>137</v>
      </c>
      <c r="C18" s="51">
        <v>19.600000000000001</v>
      </c>
      <c r="D18" s="52">
        <v>23</v>
      </c>
      <c r="E18" s="51">
        <v>48</v>
      </c>
      <c r="F18" s="51">
        <v>54</v>
      </c>
      <c r="G18" s="32">
        <f>SUM(E18+F18)</f>
        <v>102</v>
      </c>
      <c r="H18" s="81">
        <f>(G18-D18)</f>
        <v>79</v>
      </c>
      <c r="I18" s="77">
        <v>20442</v>
      </c>
      <c r="K18" s="65">
        <f t="shared" si="0"/>
        <v>42.5</v>
      </c>
    </row>
    <row r="19" spans="1:11" ht="19.5">
      <c r="A19" s="38" t="s">
        <v>37</v>
      </c>
      <c r="B19" s="50" t="s">
        <v>34</v>
      </c>
      <c r="C19" s="51">
        <v>0.1</v>
      </c>
      <c r="D19" s="52">
        <v>0</v>
      </c>
      <c r="E19" s="51">
        <v>43</v>
      </c>
      <c r="F19" s="51">
        <v>37</v>
      </c>
      <c r="G19" s="171">
        <f>SUM(E19+F19)</f>
        <v>80</v>
      </c>
      <c r="H19" s="81">
        <f>(G19-D19)</f>
        <v>80</v>
      </c>
      <c r="I19" s="77">
        <v>25922</v>
      </c>
      <c r="J19" s="73" t="s">
        <v>40</v>
      </c>
      <c r="K19" s="65">
        <f t="shared" si="0"/>
        <v>37</v>
      </c>
    </row>
    <row r="20" spans="1:11" ht="19.5">
      <c r="A20" s="38" t="s">
        <v>130</v>
      </c>
      <c r="B20" s="50" t="s">
        <v>43</v>
      </c>
      <c r="C20" s="51">
        <v>8.6</v>
      </c>
      <c r="D20" s="52">
        <v>10</v>
      </c>
      <c r="E20" s="51">
        <v>44</v>
      </c>
      <c r="F20" s="51">
        <v>47</v>
      </c>
      <c r="G20" s="32">
        <f>SUM(E20+F20)</f>
        <v>91</v>
      </c>
      <c r="H20" s="81">
        <f>(G20-D20)</f>
        <v>81</v>
      </c>
      <c r="I20" s="77">
        <v>26905</v>
      </c>
      <c r="K20" s="65">
        <f t="shared" si="0"/>
        <v>42</v>
      </c>
    </row>
    <row r="21" spans="1:11" ht="19.5">
      <c r="A21" s="38" t="s">
        <v>133</v>
      </c>
      <c r="B21" s="50" t="s">
        <v>34</v>
      </c>
      <c r="C21" s="51">
        <v>11.8</v>
      </c>
      <c r="D21" s="52">
        <v>14</v>
      </c>
      <c r="E21" s="51">
        <v>53</v>
      </c>
      <c r="F21" s="51">
        <v>47</v>
      </c>
      <c r="G21" s="32">
        <f>SUM(E21+F21)</f>
        <v>100</v>
      </c>
      <c r="H21" s="81">
        <f>(G21-D21)</f>
        <v>86</v>
      </c>
      <c r="I21" s="77">
        <v>25095</v>
      </c>
      <c r="K21" s="65">
        <f t="shared" si="0"/>
        <v>40</v>
      </c>
    </row>
    <row r="22" spans="1:11" ht="20.25" thickBot="1">
      <c r="A22" s="154" t="s">
        <v>128</v>
      </c>
      <c r="B22" s="155" t="s">
        <v>72</v>
      </c>
      <c r="C22" s="156">
        <v>1.5</v>
      </c>
      <c r="D22" s="157">
        <v>2</v>
      </c>
      <c r="E22" s="156">
        <v>46</v>
      </c>
      <c r="F22" s="156">
        <v>44</v>
      </c>
      <c r="G22" s="158">
        <f>SUM(E22+F22)</f>
        <v>90</v>
      </c>
      <c r="H22" s="159">
        <f>(G22-D22)</f>
        <v>88</v>
      </c>
      <c r="I22" s="160">
        <v>30405</v>
      </c>
      <c r="K22" s="65">
        <f t="shared" si="0"/>
        <v>43</v>
      </c>
    </row>
    <row r="23" spans="1:11" ht="19.5" thickBot="1">
      <c r="D23" s="1"/>
      <c r="E23" s="1"/>
      <c r="F23" s="1"/>
      <c r="G23" s="1"/>
      <c r="H23" s="1"/>
      <c r="I23" s="1"/>
      <c r="J23" s="1"/>
    </row>
    <row r="24" spans="1:11" ht="20.25" thickBot="1">
      <c r="A24" s="106" t="s">
        <v>245</v>
      </c>
      <c r="B24" s="107"/>
      <c r="C24" s="107"/>
      <c r="D24" s="107"/>
      <c r="E24" s="107"/>
      <c r="F24" s="107"/>
      <c r="G24" s="107"/>
      <c r="H24" s="108"/>
      <c r="I24" s="1"/>
    </row>
    <row r="25" spans="1:11" ht="20.25" thickBot="1">
      <c r="A25" s="74" t="s">
        <v>10</v>
      </c>
      <c r="B25" s="75" t="s">
        <v>8</v>
      </c>
      <c r="C25" s="5" t="s">
        <v>16</v>
      </c>
      <c r="D25" s="76" t="s">
        <v>1</v>
      </c>
      <c r="E25" s="76" t="s">
        <v>2</v>
      </c>
      <c r="F25" s="76" t="s">
        <v>3</v>
      </c>
      <c r="G25" s="76" t="s">
        <v>4</v>
      </c>
      <c r="H25" s="76" t="s">
        <v>5</v>
      </c>
      <c r="I25" s="63" t="s">
        <v>29</v>
      </c>
      <c r="J25" s="85"/>
      <c r="K25" s="64" t="s">
        <v>30</v>
      </c>
    </row>
    <row r="26" spans="1:11" ht="19.5">
      <c r="A26" s="38" t="s">
        <v>236</v>
      </c>
      <c r="B26" s="50" t="s">
        <v>87</v>
      </c>
      <c r="C26" s="51">
        <v>30.7</v>
      </c>
      <c r="D26" s="52">
        <v>36</v>
      </c>
      <c r="E26" s="51">
        <v>47</v>
      </c>
      <c r="F26" s="51">
        <v>58</v>
      </c>
      <c r="G26" s="32">
        <f>SUM(E26+F26)</f>
        <v>105</v>
      </c>
      <c r="H26" s="163">
        <f>(G26-D26)</f>
        <v>69</v>
      </c>
      <c r="I26" s="77">
        <v>26325</v>
      </c>
      <c r="K26" s="65">
        <f t="shared" si="0"/>
        <v>40</v>
      </c>
    </row>
    <row r="27" spans="1:11" ht="19.5">
      <c r="A27" s="38" t="s">
        <v>241</v>
      </c>
      <c r="B27" s="50" t="s">
        <v>82</v>
      </c>
      <c r="C27" s="51">
        <v>37.299999999999997</v>
      </c>
      <c r="D27" s="52">
        <v>44</v>
      </c>
      <c r="E27" s="51">
        <v>61</v>
      </c>
      <c r="F27" s="51">
        <v>54</v>
      </c>
      <c r="G27" s="32">
        <f>SUM(E27+F27)</f>
        <v>115</v>
      </c>
      <c r="H27" s="163">
        <f>(G27-D27)</f>
        <v>71</v>
      </c>
      <c r="I27" s="77">
        <v>21897</v>
      </c>
      <c r="K27" s="65">
        <f t="shared" si="0"/>
        <v>32</v>
      </c>
    </row>
    <row r="28" spans="1:11" ht="19.5">
      <c r="A28" s="38" t="s">
        <v>239</v>
      </c>
      <c r="B28" s="50" t="s">
        <v>34</v>
      </c>
      <c r="C28" s="51">
        <v>36.1</v>
      </c>
      <c r="D28" s="52">
        <v>42</v>
      </c>
      <c r="E28" s="51">
        <v>55</v>
      </c>
      <c r="F28" s="51">
        <v>61</v>
      </c>
      <c r="G28" s="32">
        <f>SUM(E28+F28)</f>
        <v>116</v>
      </c>
      <c r="H28" s="81">
        <f>(G28-D28)</f>
        <v>74</v>
      </c>
      <c r="I28" s="77">
        <v>21697</v>
      </c>
      <c r="K28" s="65">
        <f t="shared" si="0"/>
        <v>40</v>
      </c>
    </row>
    <row r="29" spans="1:11" ht="19.5">
      <c r="A29" s="38" t="s">
        <v>229</v>
      </c>
      <c r="B29" s="50" t="s">
        <v>51</v>
      </c>
      <c r="C29" s="51">
        <v>24.4</v>
      </c>
      <c r="D29" s="52">
        <v>29</v>
      </c>
      <c r="E29" s="51">
        <v>54</v>
      </c>
      <c r="F29" s="51">
        <v>50</v>
      </c>
      <c r="G29" s="32">
        <f>SUM(E29+F29)</f>
        <v>104</v>
      </c>
      <c r="H29" s="81">
        <f>(G29-D29)</f>
        <v>75</v>
      </c>
      <c r="I29" s="77">
        <v>20121</v>
      </c>
      <c r="K29" s="65">
        <f t="shared" si="0"/>
        <v>35.5</v>
      </c>
    </row>
    <row r="30" spans="1:11" ht="19.5">
      <c r="A30" s="38" t="s">
        <v>242</v>
      </c>
      <c r="B30" s="50" t="s">
        <v>49</v>
      </c>
      <c r="C30" s="51">
        <v>40.9</v>
      </c>
      <c r="D30" s="52">
        <v>48</v>
      </c>
      <c r="E30" s="51">
        <v>65</v>
      </c>
      <c r="F30" s="51">
        <v>58</v>
      </c>
      <c r="G30" s="32">
        <f>SUM(E30+F30)</f>
        <v>123</v>
      </c>
      <c r="H30" s="81">
        <f>(G30-D30)</f>
        <v>75</v>
      </c>
      <c r="I30" s="77">
        <v>20615</v>
      </c>
      <c r="K30" s="65">
        <f t="shared" si="0"/>
        <v>34</v>
      </c>
    </row>
    <row r="31" spans="1:11" ht="19.5">
      <c r="A31" s="38" t="s">
        <v>227</v>
      </c>
      <c r="B31" s="50" t="s">
        <v>34</v>
      </c>
      <c r="C31" s="51">
        <v>20.2</v>
      </c>
      <c r="D31" s="52">
        <v>24</v>
      </c>
      <c r="E31" s="51">
        <v>49</v>
      </c>
      <c r="F31" s="51">
        <v>52</v>
      </c>
      <c r="G31" s="32">
        <f>SUM(E31+F31)</f>
        <v>101</v>
      </c>
      <c r="H31" s="81">
        <f>(G31-D31)</f>
        <v>77</v>
      </c>
      <c r="I31" s="77">
        <v>21908</v>
      </c>
      <c r="K31" s="65">
        <f t="shared" si="0"/>
        <v>40</v>
      </c>
    </row>
    <row r="32" spans="1:11" ht="19.5">
      <c r="A32" s="38" t="s">
        <v>232</v>
      </c>
      <c r="B32" s="50" t="s">
        <v>51</v>
      </c>
      <c r="C32" s="51">
        <v>26.1</v>
      </c>
      <c r="D32" s="52">
        <v>31</v>
      </c>
      <c r="E32" s="51">
        <v>55</v>
      </c>
      <c r="F32" s="51">
        <v>53</v>
      </c>
      <c r="G32" s="32">
        <f>SUM(E32+F32)</f>
        <v>108</v>
      </c>
      <c r="H32" s="81">
        <f>(G32-D32)</f>
        <v>77</v>
      </c>
      <c r="I32" s="77">
        <v>25653</v>
      </c>
      <c r="K32" s="65">
        <f t="shared" si="0"/>
        <v>37.5</v>
      </c>
    </row>
    <row r="33" spans="1:11" ht="19.5">
      <c r="A33" s="38" t="s">
        <v>230</v>
      </c>
      <c r="B33" s="50" t="s">
        <v>51</v>
      </c>
      <c r="C33" s="51">
        <v>24.8</v>
      </c>
      <c r="D33" s="52">
        <v>29</v>
      </c>
      <c r="E33" s="51">
        <v>46</v>
      </c>
      <c r="F33" s="51">
        <v>63</v>
      </c>
      <c r="G33" s="32">
        <f>SUM(E33+F33)</f>
        <v>109</v>
      </c>
      <c r="H33" s="81">
        <f>(G33-D33)</f>
        <v>80</v>
      </c>
      <c r="I33" s="77">
        <v>25845</v>
      </c>
      <c r="K33" s="65">
        <f t="shared" si="0"/>
        <v>48.5</v>
      </c>
    </row>
    <row r="34" spans="1:11" ht="19.5">
      <c r="A34" s="38" t="s">
        <v>243</v>
      </c>
      <c r="B34" s="50" t="s">
        <v>51</v>
      </c>
      <c r="C34" s="51">
        <v>54</v>
      </c>
      <c r="D34" s="52">
        <v>64</v>
      </c>
      <c r="E34" s="51">
        <v>74</v>
      </c>
      <c r="F34" s="51">
        <v>71</v>
      </c>
      <c r="G34" s="32">
        <f>SUM(E34+F34)</f>
        <v>145</v>
      </c>
      <c r="H34" s="81">
        <f>(G34-D34)</f>
        <v>81</v>
      </c>
      <c r="I34" s="77">
        <v>21107</v>
      </c>
      <c r="K34" s="65">
        <f t="shared" si="0"/>
        <v>39</v>
      </c>
    </row>
    <row r="35" spans="1:11" ht="19.5">
      <c r="A35" s="38" t="s">
        <v>240</v>
      </c>
      <c r="B35" s="50" t="s">
        <v>49</v>
      </c>
      <c r="C35" s="51">
        <v>36.5</v>
      </c>
      <c r="D35" s="52">
        <v>43</v>
      </c>
      <c r="E35" s="51">
        <v>64</v>
      </c>
      <c r="F35" s="51">
        <v>62</v>
      </c>
      <c r="G35" s="32">
        <f>SUM(E35+F35)</f>
        <v>126</v>
      </c>
      <c r="H35" s="81">
        <f>(G35-D35)</f>
        <v>83</v>
      </c>
      <c r="I35" s="77">
        <v>20252</v>
      </c>
      <c r="K35" s="65">
        <f t="shared" si="0"/>
        <v>40.5</v>
      </c>
    </row>
    <row r="36" spans="1:11" ht="19.5">
      <c r="A36" s="38" t="s">
        <v>231</v>
      </c>
      <c r="B36" s="50" t="s">
        <v>87</v>
      </c>
      <c r="C36" s="51">
        <v>25.2</v>
      </c>
      <c r="D36" s="52">
        <v>30</v>
      </c>
      <c r="E36" s="51">
        <v>56</v>
      </c>
      <c r="F36" s="51">
        <v>59</v>
      </c>
      <c r="G36" s="32">
        <f>SUM(E36+F36)</f>
        <v>115</v>
      </c>
      <c r="H36" s="81">
        <f>(G36-D36)</f>
        <v>85</v>
      </c>
      <c r="I36" s="77">
        <v>22991</v>
      </c>
      <c r="K36" s="65">
        <f t="shared" si="0"/>
        <v>44</v>
      </c>
    </row>
    <row r="37" spans="1:11" ht="19.5">
      <c r="A37" s="38" t="s">
        <v>234</v>
      </c>
      <c r="B37" s="50" t="s">
        <v>34</v>
      </c>
      <c r="C37" s="51">
        <v>27.9</v>
      </c>
      <c r="D37" s="52">
        <v>33</v>
      </c>
      <c r="E37" s="51">
        <v>57</v>
      </c>
      <c r="F37" s="51">
        <v>62</v>
      </c>
      <c r="G37" s="32">
        <f>SUM(E37+F37)</f>
        <v>119</v>
      </c>
      <c r="H37" s="81">
        <f>(G37-D37)</f>
        <v>86</v>
      </c>
      <c r="I37" s="77">
        <v>19796</v>
      </c>
      <c r="K37" s="65">
        <f t="shared" si="0"/>
        <v>45.5</v>
      </c>
    </row>
    <row r="38" spans="1:11" ht="19.5">
      <c r="A38" s="38" t="s">
        <v>238</v>
      </c>
      <c r="B38" s="50" t="s">
        <v>34</v>
      </c>
      <c r="C38" s="51">
        <v>34.700000000000003</v>
      </c>
      <c r="D38" s="52">
        <v>41</v>
      </c>
      <c r="E38" s="51">
        <v>63</v>
      </c>
      <c r="F38" s="51">
        <v>66</v>
      </c>
      <c r="G38" s="32">
        <f>SUM(E38+F38)</f>
        <v>129</v>
      </c>
      <c r="H38" s="81">
        <f>(G38-D38)</f>
        <v>88</v>
      </c>
      <c r="I38" s="77">
        <v>21697</v>
      </c>
      <c r="K38" s="65">
        <f t="shared" si="0"/>
        <v>45.5</v>
      </c>
    </row>
    <row r="39" spans="1:11" ht="19.5">
      <c r="A39" s="38" t="s">
        <v>237</v>
      </c>
      <c r="B39" s="50" t="s">
        <v>34</v>
      </c>
      <c r="C39" s="51">
        <v>32.6</v>
      </c>
      <c r="D39" s="52">
        <v>38</v>
      </c>
      <c r="E39" s="51">
        <v>66</v>
      </c>
      <c r="F39" s="51">
        <v>62</v>
      </c>
      <c r="G39" s="32">
        <f>SUM(E39+F39)</f>
        <v>128</v>
      </c>
      <c r="H39" s="81">
        <f>(G39-D39)</f>
        <v>90</v>
      </c>
      <c r="I39" s="77">
        <v>22585</v>
      </c>
      <c r="K39" s="65">
        <f t="shared" si="0"/>
        <v>43</v>
      </c>
    </row>
    <row r="40" spans="1:11" ht="19.5">
      <c r="A40" s="38" t="s">
        <v>235</v>
      </c>
      <c r="B40" s="50" t="s">
        <v>51</v>
      </c>
      <c r="C40" s="51">
        <v>29.7</v>
      </c>
      <c r="D40" s="52">
        <v>35</v>
      </c>
      <c r="E40" s="51">
        <v>65</v>
      </c>
      <c r="F40" s="51">
        <v>61</v>
      </c>
      <c r="G40" s="32">
        <f>SUM(E40+F40)</f>
        <v>126</v>
      </c>
      <c r="H40" s="81">
        <f>(G40-D40)</f>
        <v>91</v>
      </c>
      <c r="I40" s="77">
        <v>22345</v>
      </c>
      <c r="K40" s="65">
        <f t="shared" si="0"/>
        <v>43.5</v>
      </c>
    </row>
    <row r="41" spans="1:11" ht="19.5">
      <c r="A41" s="38" t="s">
        <v>228</v>
      </c>
      <c r="B41" s="50" t="s">
        <v>49</v>
      </c>
      <c r="C41" s="51">
        <v>23</v>
      </c>
      <c r="D41" s="52" t="s">
        <v>5</v>
      </c>
      <c r="E41" s="51" t="s">
        <v>282</v>
      </c>
      <c r="F41" s="51" t="s">
        <v>283</v>
      </c>
      <c r="G41" s="32" t="s">
        <v>9</v>
      </c>
      <c r="H41" s="81" t="s">
        <v>9</v>
      </c>
      <c r="I41" s="77">
        <v>24735</v>
      </c>
    </row>
    <row r="42" spans="1:11" ht="20.25" thickBot="1">
      <c r="A42" s="154" t="s">
        <v>233</v>
      </c>
      <c r="B42" s="155" t="s">
        <v>51</v>
      </c>
      <c r="C42" s="156">
        <v>26.7</v>
      </c>
      <c r="D42" s="157" t="s">
        <v>5</v>
      </c>
      <c r="E42" s="156" t="s">
        <v>282</v>
      </c>
      <c r="F42" s="156" t="s">
        <v>283</v>
      </c>
      <c r="G42" s="158" t="s">
        <v>9</v>
      </c>
      <c r="H42" s="159" t="s">
        <v>9</v>
      </c>
      <c r="I42" s="160">
        <v>21613</v>
      </c>
    </row>
  </sheetData>
  <sortState xmlns:xlrd2="http://schemas.microsoft.com/office/spreadsheetml/2017/richdata2" ref="A13:I22">
    <sortCondition ref="H13:H22"/>
    <sortCondition ref="F13:F22"/>
    <sortCondition ref="E13:E22"/>
  </sortState>
  <mergeCells count="9">
    <mergeCell ref="A24:H24"/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T176"/>
  <sheetViews>
    <sheetView zoomScale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3" customWidth="1"/>
    <col min="9" max="9" width="12.85546875" style="27" customWidth="1"/>
    <col min="10" max="10" width="9.5703125" style="57" customWidth="1"/>
    <col min="11" max="11" width="16" style="1" bestFit="1" customWidth="1"/>
    <col min="12" max="16384" width="11.42578125" style="1"/>
  </cols>
  <sheetData>
    <row r="1" spans="1:20" ht="30.75">
      <c r="A1" s="109" t="s">
        <v>6</v>
      </c>
      <c r="B1" s="109"/>
      <c r="C1" s="109"/>
      <c r="D1" s="109"/>
      <c r="E1" s="109"/>
      <c r="F1" s="109"/>
      <c r="G1" s="109"/>
      <c r="H1" s="109"/>
      <c r="I1" s="1"/>
    </row>
    <row r="2" spans="1:20" ht="30.75">
      <c r="A2" s="109" t="s">
        <v>7</v>
      </c>
      <c r="B2" s="109"/>
      <c r="C2" s="109"/>
      <c r="D2" s="109"/>
      <c r="E2" s="109"/>
      <c r="F2" s="109"/>
      <c r="G2" s="109"/>
      <c r="H2" s="109"/>
      <c r="I2" s="1"/>
    </row>
    <row r="3" spans="1:20">
      <c r="A3" s="1"/>
      <c r="B3" s="1"/>
      <c r="C3" s="1"/>
      <c r="D3" s="1"/>
      <c r="E3" s="1"/>
      <c r="F3" s="1"/>
      <c r="G3" s="1"/>
      <c r="H3" s="1"/>
      <c r="I3" s="1"/>
    </row>
    <row r="4" spans="1:20" ht="25.5">
      <c r="A4" s="110" t="str">
        <f>DAM!A4</f>
        <v>CARILO</v>
      </c>
      <c r="B4" s="110"/>
      <c r="C4" s="110"/>
      <c r="D4" s="110"/>
      <c r="E4" s="110"/>
      <c r="F4" s="110"/>
      <c r="G4" s="110"/>
      <c r="H4" s="110"/>
      <c r="I4" s="1"/>
    </row>
    <row r="5" spans="1:20" ht="25.5">
      <c r="A5" s="110" t="str">
        <f>DAM!A5</f>
        <v>GOLF</v>
      </c>
      <c r="B5" s="110"/>
      <c r="C5" s="110"/>
      <c r="D5" s="110"/>
      <c r="E5" s="110"/>
      <c r="F5" s="110"/>
      <c r="G5" s="110"/>
      <c r="H5" s="110"/>
      <c r="I5" s="1"/>
    </row>
    <row r="6" spans="1:20" ht="26.25">
      <c r="A6" s="111" t="str">
        <f>DAM!A6</f>
        <v>3° FECHA DEL RANKING DE MAYORES</v>
      </c>
      <c r="B6" s="111"/>
      <c r="C6" s="111"/>
      <c r="D6" s="111"/>
      <c r="E6" s="111"/>
      <c r="F6" s="111"/>
      <c r="G6" s="111"/>
      <c r="H6" s="111"/>
      <c r="I6" s="1"/>
    </row>
    <row r="7" spans="1:20" ht="20.25">
      <c r="A7" s="6"/>
      <c r="B7" s="6"/>
      <c r="C7" s="6"/>
      <c r="D7" s="6"/>
      <c r="E7" s="6"/>
      <c r="F7" s="6"/>
      <c r="G7" s="6"/>
      <c r="H7" s="6"/>
      <c r="I7" s="1"/>
    </row>
    <row r="8" spans="1:20" ht="19.5">
      <c r="A8" s="112" t="s">
        <v>25</v>
      </c>
      <c r="B8" s="112"/>
      <c r="C8" s="112"/>
      <c r="D8" s="112"/>
      <c r="E8" s="112"/>
      <c r="F8" s="112"/>
      <c r="G8" s="112"/>
      <c r="H8" s="112"/>
      <c r="I8" s="1"/>
    </row>
    <row r="9" spans="1:20" ht="19.5">
      <c r="A9" s="113" t="str">
        <f>'CAB Hasta 9,9'!A9:H9</f>
        <v>DOMINGO 26 DE MAYO DE 2024</v>
      </c>
      <c r="B9" s="113"/>
      <c r="C9" s="113"/>
      <c r="D9" s="113"/>
      <c r="E9" s="113"/>
      <c r="F9" s="113"/>
      <c r="G9" s="113"/>
      <c r="H9" s="113"/>
      <c r="I9" s="1"/>
    </row>
    <row r="10" spans="1:20" ht="20.25" thickBot="1">
      <c r="A10" s="114"/>
      <c r="B10" s="114"/>
      <c r="C10" s="114"/>
      <c r="D10" s="114"/>
      <c r="E10" s="114"/>
      <c r="F10" s="114"/>
      <c r="G10" s="114"/>
      <c r="H10" s="114"/>
      <c r="I10" s="1"/>
    </row>
    <row r="11" spans="1:20" ht="20.25" thickBot="1">
      <c r="A11" s="106" t="s">
        <v>32</v>
      </c>
      <c r="B11" s="107"/>
      <c r="C11" s="107"/>
      <c r="D11" s="107"/>
      <c r="E11" s="107"/>
      <c r="F11" s="107"/>
      <c r="G11" s="107"/>
      <c r="H11" s="108"/>
      <c r="I11" s="1"/>
    </row>
    <row r="12" spans="1:20" s="69" customFormat="1" ht="20.25" thickBot="1">
      <c r="A12" s="29" t="s">
        <v>0</v>
      </c>
      <c r="B12" s="78" t="s">
        <v>8</v>
      </c>
      <c r="C12" s="78" t="s">
        <v>16</v>
      </c>
      <c r="D12" s="29" t="s">
        <v>1</v>
      </c>
      <c r="E12" s="29" t="s">
        <v>2</v>
      </c>
      <c r="F12" s="29" t="s">
        <v>3</v>
      </c>
      <c r="G12" s="29" t="s">
        <v>4</v>
      </c>
      <c r="H12" s="79" t="s">
        <v>9</v>
      </c>
      <c r="I12" s="80" t="s">
        <v>29</v>
      </c>
      <c r="J12" s="57"/>
      <c r="K12" s="72">
        <v>45657</v>
      </c>
      <c r="L12" s="1"/>
      <c r="M12" s="1"/>
      <c r="N12" s="1"/>
      <c r="O12" s="1"/>
      <c r="P12" s="1"/>
      <c r="Q12" s="1"/>
      <c r="R12" s="1"/>
      <c r="S12" s="1"/>
      <c r="T12" s="1"/>
    </row>
    <row r="13" spans="1:20" ht="19.5">
      <c r="A13" s="38" t="s">
        <v>57</v>
      </c>
      <c r="B13" s="50" t="s">
        <v>58</v>
      </c>
      <c r="C13" s="51">
        <v>1.4</v>
      </c>
      <c r="D13" s="52">
        <v>2</v>
      </c>
      <c r="E13" s="51">
        <v>38</v>
      </c>
      <c r="F13" s="51">
        <v>35</v>
      </c>
      <c r="G13" s="171">
        <f>SUM(E13+F13)</f>
        <v>73</v>
      </c>
      <c r="H13" s="153" t="s">
        <v>9</v>
      </c>
      <c r="I13" s="77">
        <v>34095</v>
      </c>
      <c r="K13" s="71">
        <f t="shared" ref="K13:K76" si="0">DATEDIF(I13,$K$12,"Y")</f>
        <v>31</v>
      </c>
    </row>
    <row r="14" spans="1:20" ht="19.5">
      <c r="A14" s="38" t="s">
        <v>46</v>
      </c>
      <c r="B14" s="50" t="s">
        <v>47</v>
      </c>
      <c r="C14" s="51">
        <v>-0.4</v>
      </c>
      <c r="D14" s="52">
        <v>-1</v>
      </c>
      <c r="E14" s="51">
        <v>36</v>
      </c>
      <c r="F14" s="51">
        <v>37</v>
      </c>
      <c r="G14" s="171">
        <f>SUM(E14+F14)</f>
        <v>73</v>
      </c>
      <c r="H14" s="153" t="s">
        <v>9</v>
      </c>
      <c r="I14" s="77">
        <v>34117</v>
      </c>
      <c r="K14" s="71">
        <f t="shared" si="0"/>
        <v>31</v>
      </c>
    </row>
    <row r="15" spans="1:20" ht="19.5">
      <c r="A15" s="38" t="s">
        <v>48</v>
      </c>
      <c r="B15" s="50" t="s">
        <v>49</v>
      </c>
      <c r="C15" s="51">
        <v>-0.2</v>
      </c>
      <c r="D15" s="52">
        <v>0</v>
      </c>
      <c r="E15" s="51">
        <v>39</v>
      </c>
      <c r="F15" s="51">
        <v>36</v>
      </c>
      <c r="G15" s="32">
        <f>SUM(E15+F15)</f>
        <v>75</v>
      </c>
      <c r="H15" s="153" t="s">
        <v>9</v>
      </c>
      <c r="I15" s="77">
        <v>27313</v>
      </c>
      <c r="K15" s="71">
        <f t="shared" si="0"/>
        <v>50</v>
      </c>
    </row>
    <row r="16" spans="1:20" ht="19.5">
      <c r="A16" s="38" t="s">
        <v>50</v>
      </c>
      <c r="B16" s="50" t="s">
        <v>51</v>
      </c>
      <c r="C16" s="51">
        <v>-0.2</v>
      </c>
      <c r="D16" s="52">
        <v>0</v>
      </c>
      <c r="E16" s="51">
        <v>38</v>
      </c>
      <c r="F16" s="51">
        <v>37</v>
      </c>
      <c r="G16" s="32">
        <f>SUM(E16+F16)</f>
        <v>75</v>
      </c>
      <c r="H16" s="153" t="s">
        <v>9</v>
      </c>
      <c r="I16" s="77">
        <v>25144</v>
      </c>
      <c r="K16" s="71">
        <f t="shared" si="0"/>
        <v>56</v>
      </c>
    </row>
    <row r="17" spans="1:11" ht="19.5">
      <c r="A17" s="38" t="s">
        <v>52</v>
      </c>
      <c r="B17" s="50" t="s">
        <v>43</v>
      </c>
      <c r="C17" s="51">
        <v>0</v>
      </c>
      <c r="D17" s="52">
        <v>0</v>
      </c>
      <c r="E17" s="51">
        <v>38</v>
      </c>
      <c r="F17" s="51">
        <v>37</v>
      </c>
      <c r="G17" s="32">
        <f>SUM(E17+F17)</f>
        <v>75</v>
      </c>
      <c r="H17" s="153" t="s">
        <v>9</v>
      </c>
      <c r="I17" s="77">
        <v>27636</v>
      </c>
      <c r="K17" s="71">
        <f t="shared" si="0"/>
        <v>49</v>
      </c>
    </row>
    <row r="18" spans="1:11" ht="19.5">
      <c r="A18" s="38" t="s">
        <v>61</v>
      </c>
      <c r="B18" s="50" t="s">
        <v>34</v>
      </c>
      <c r="C18" s="51">
        <v>2.2999999999999998</v>
      </c>
      <c r="D18" s="52">
        <v>3</v>
      </c>
      <c r="E18" s="51">
        <v>36</v>
      </c>
      <c r="F18" s="51">
        <v>39</v>
      </c>
      <c r="G18" s="32">
        <f>SUM(E18+F18)</f>
        <v>75</v>
      </c>
      <c r="H18" s="153" t="s">
        <v>9</v>
      </c>
      <c r="I18" s="77">
        <v>34256</v>
      </c>
      <c r="K18" s="71">
        <f t="shared" si="0"/>
        <v>31</v>
      </c>
    </row>
    <row r="19" spans="1:11" ht="19.5">
      <c r="A19" s="38" t="s">
        <v>59</v>
      </c>
      <c r="B19" s="50" t="s">
        <v>34</v>
      </c>
      <c r="C19" s="51">
        <v>1.5</v>
      </c>
      <c r="D19" s="52">
        <v>2</v>
      </c>
      <c r="E19" s="51">
        <v>41</v>
      </c>
      <c r="F19" s="51">
        <v>35</v>
      </c>
      <c r="G19" s="32">
        <f>SUM(E19+F19)</f>
        <v>76</v>
      </c>
      <c r="H19" s="153" t="s">
        <v>9</v>
      </c>
      <c r="I19" s="77">
        <v>30943</v>
      </c>
      <c r="K19" s="71">
        <f t="shared" si="0"/>
        <v>40</v>
      </c>
    </row>
    <row r="20" spans="1:11" ht="19.5">
      <c r="A20" s="38" t="s">
        <v>53</v>
      </c>
      <c r="B20" s="50" t="s">
        <v>43</v>
      </c>
      <c r="C20" s="51">
        <v>0.1</v>
      </c>
      <c r="D20" s="52">
        <v>0</v>
      </c>
      <c r="E20" s="51">
        <v>38</v>
      </c>
      <c r="F20" s="51">
        <v>38</v>
      </c>
      <c r="G20" s="32">
        <f>SUM(E20+F20)</f>
        <v>76</v>
      </c>
      <c r="H20" s="153" t="s">
        <v>9</v>
      </c>
      <c r="I20" s="77">
        <v>27448</v>
      </c>
      <c r="K20" s="71">
        <f t="shared" si="0"/>
        <v>49</v>
      </c>
    </row>
    <row r="21" spans="1:11" ht="19.5">
      <c r="A21" s="38" t="s">
        <v>99</v>
      </c>
      <c r="B21" s="50" t="s">
        <v>47</v>
      </c>
      <c r="C21" s="51">
        <v>6.7</v>
      </c>
      <c r="D21" s="52">
        <v>8</v>
      </c>
      <c r="E21" s="51">
        <v>37</v>
      </c>
      <c r="F21" s="51">
        <v>39</v>
      </c>
      <c r="G21" s="32">
        <f>SUM(E21+F21)</f>
        <v>76</v>
      </c>
      <c r="H21" s="153" t="s">
        <v>9</v>
      </c>
      <c r="I21" s="77">
        <v>29670</v>
      </c>
      <c r="K21" s="71">
        <f t="shared" si="0"/>
        <v>43</v>
      </c>
    </row>
    <row r="22" spans="1:11" ht="19.5">
      <c r="A22" s="38" t="s">
        <v>44</v>
      </c>
      <c r="B22" s="50" t="s">
        <v>34</v>
      </c>
      <c r="C22" s="51">
        <v>-1.5</v>
      </c>
      <c r="D22" s="52">
        <v>-2</v>
      </c>
      <c r="E22" s="51">
        <v>36</v>
      </c>
      <c r="F22" s="51">
        <v>40</v>
      </c>
      <c r="G22" s="32">
        <f>SUM(E22+F22)</f>
        <v>76</v>
      </c>
      <c r="H22" s="153" t="s">
        <v>9</v>
      </c>
      <c r="I22" s="77">
        <v>26222</v>
      </c>
      <c r="K22" s="71">
        <f t="shared" si="0"/>
        <v>53</v>
      </c>
    </row>
    <row r="23" spans="1:11" ht="19.5">
      <c r="A23" s="38" t="s">
        <v>71</v>
      </c>
      <c r="B23" s="50" t="s">
        <v>72</v>
      </c>
      <c r="C23" s="51">
        <v>3</v>
      </c>
      <c r="D23" s="52">
        <v>3</v>
      </c>
      <c r="E23" s="51">
        <v>40</v>
      </c>
      <c r="F23" s="51">
        <v>37</v>
      </c>
      <c r="G23" s="32">
        <f>SUM(E23+F23)</f>
        <v>77</v>
      </c>
      <c r="H23" s="153" t="s">
        <v>9</v>
      </c>
      <c r="I23" s="77">
        <v>29353</v>
      </c>
      <c r="K23" s="71">
        <f t="shared" si="0"/>
        <v>44</v>
      </c>
    </row>
    <row r="24" spans="1:11" ht="19.5">
      <c r="A24" s="38" t="s">
        <v>60</v>
      </c>
      <c r="B24" s="50" t="s">
        <v>34</v>
      </c>
      <c r="C24" s="51">
        <v>2.2000000000000002</v>
      </c>
      <c r="D24" s="52">
        <v>3</v>
      </c>
      <c r="E24" s="51">
        <v>40</v>
      </c>
      <c r="F24" s="51">
        <v>39</v>
      </c>
      <c r="G24" s="32">
        <f>SUM(E24+F24)</f>
        <v>79</v>
      </c>
      <c r="H24" s="153" t="s">
        <v>9</v>
      </c>
      <c r="I24" s="77">
        <v>30881</v>
      </c>
      <c r="K24" s="71">
        <f t="shared" si="0"/>
        <v>40</v>
      </c>
    </row>
    <row r="25" spans="1:11" ht="19.5">
      <c r="A25" s="38" t="s">
        <v>80</v>
      </c>
      <c r="B25" s="50" t="s">
        <v>34</v>
      </c>
      <c r="C25" s="51">
        <v>4.8</v>
      </c>
      <c r="D25" s="52">
        <v>6</v>
      </c>
      <c r="E25" s="51">
        <v>42</v>
      </c>
      <c r="F25" s="51">
        <v>38</v>
      </c>
      <c r="G25" s="32">
        <f>SUM(E25+F25)</f>
        <v>80</v>
      </c>
      <c r="H25" s="153" t="s">
        <v>9</v>
      </c>
      <c r="I25" s="77">
        <v>27244</v>
      </c>
      <c r="K25" s="71">
        <f t="shared" si="0"/>
        <v>50</v>
      </c>
    </row>
    <row r="26" spans="1:11" ht="19.5">
      <c r="A26" s="38" t="s">
        <v>56</v>
      </c>
      <c r="B26" s="50" t="s">
        <v>51</v>
      </c>
      <c r="C26" s="51">
        <v>1.3</v>
      </c>
      <c r="D26" s="52">
        <v>1</v>
      </c>
      <c r="E26" s="51">
        <v>38</v>
      </c>
      <c r="F26" s="51">
        <v>42</v>
      </c>
      <c r="G26" s="32">
        <f>SUM(E26+F26)</f>
        <v>80</v>
      </c>
      <c r="H26" s="153" t="s">
        <v>9</v>
      </c>
      <c r="I26" s="77">
        <v>29151</v>
      </c>
      <c r="K26" s="71">
        <f t="shared" si="0"/>
        <v>45</v>
      </c>
    </row>
    <row r="27" spans="1:11" ht="19.5">
      <c r="A27" s="38" t="s">
        <v>76</v>
      </c>
      <c r="B27" s="50" t="s">
        <v>77</v>
      </c>
      <c r="C27" s="51">
        <v>3.9</v>
      </c>
      <c r="D27" s="52">
        <v>5</v>
      </c>
      <c r="E27" s="51">
        <v>40</v>
      </c>
      <c r="F27" s="51">
        <v>41</v>
      </c>
      <c r="G27" s="32">
        <f>SUM(E27+F27)</f>
        <v>81</v>
      </c>
      <c r="H27" s="153" t="s">
        <v>9</v>
      </c>
      <c r="I27" s="77">
        <v>31709</v>
      </c>
      <c r="K27" s="71">
        <f t="shared" si="0"/>
        <v>38</v>
      </c>
    </row>
    <row r="28" spans="1:11" ht="19.5">
      <c r="A28" s="38" t="s">
        <v>96</v>
      </c>
      <c r="B28" s="50" t="s">
        <v>51</v>
      </c>
      <c r="C28" s="51">
        <v>6.1</v>
      </c>
      <c r="D28" s="52">
        <v>7</v>
      </c>
      <c r="E28" s="51">
        <v>39</v>
      </c>
      <c r="F28" s="51">
        <v>42</v>
      </c>
      <c r="G28" s="32">
        <f>SUM(E28+F28)</f>
        <v>81</v>
      </c>
      <c r="H28" s="153" t="s">
        <v>9</v>
      </c>
      <c r="I28" s="77">
        <v>28522</v>
      </c>
      <c r="K28" s="71">
        <f t="shared" si="0"/>
        <v>46</v>
      </c>
    </row>
    <row r="29" spans="1:11" ht="19.5">
      <c r="A29" s="38" t="s">
        <v>94</v>
      </c>
      <c r="B29" s="50" t="s">
        <v>47</v>
      </c>
      <c r="C29" s="51">
        <v>5.9</v>
      </c>
      <c r="D29" s="52">
        <v>7</v>
      </c>
      <c r="E29" s="51">
        <v>39</v>
      </c>
      <c r="F29" s="51">
        <v>42</v>
      </c>
      <c r="G29" s="32">
        <f>SUM(E29+F29)</f>
        <v>81</v>
      </c>
      <c r="H29" s="153" t="s">
        <v>9</v>
      </c>
      <c r="I29" s="77">
        <v>34253</v>
      </c>
      <c r="K29" s="71">
        <f t="shared" si="0"/>
        <v>31</v>
      </c>
    </row>
    <row r="30" spans="1:11" ht="19.5">
      <c r="A30" s="38" t="s">
        <v>86</v>
      </c>
      <c r="B30" s="50" t="s">
        <v>87</v>
      </c>
      <c r="C30" s="51">
        <v>5.2</v>
      </c>
      <c r="D30" s="52">
        <v>6</v>
      </c>
      <c r="E30" s="51">
        <v>37</v>
      </c>
      <c r="F30" s="51">
        <v>44</v>
      </c>
      <c r="G30" s="32">
        <f>SUM(E30+F30)</f>
        <v>81</v>
      </c>
      <c r="H30" s="153" t="s">
        <v>9</v>
      </c>
      <c r="I30" s="77">
        <v>28445</v>
      </c>
      <c r="K30" s="71">
        <f t="shared" si="0"/>
        <v>47</v>
      </c>
    </row>
    <row r="31" spans="1:11" ht="19.5">
      <c r="A31" s="38" t="s">
        <v>98</v>
      </c>
      <c r="B31" s="50" t="s">
        <v>82</v>
      </c>
      <c r="C31" s="51">
        <v>6.7</v>
      </c>
      <c r="D31" s="52">
        <v>8</v>
      </c>
      <c r="E31" s="51">
        <v>44</v>
      </c>
      <c r="F31" s="51">
        <v>38</v>
      </c>
      <c r="G31" s="32">
        <f>SUM(E31+F31)</f>
        <v>82</v>
      </c>
      <c r="H31" s="153" t="s">
        <v>9</v>
      </c>
      <c r="I31" s="77">
        <v>34567</v>
      </c>
      <c r="K31" s="71">
        <f t="shared" si="0"/>
        <v>30</v>
      </c>
    </row>
    <row r="32" spans="1:11" ht="19.5">
      <c r="A32" s="38" t="s">
        <v>101</v>
      </c>
      <c r="B32" s="50" t="s">
        <v>72</v>
      </c>
      <c r="C32" s="51">
        <v>6.9</v>
      </c>
      <c r="D32" s="52">
        <v>8</v>
      </c>
      <c r="E32" s="51">
        <v>40</v>
      </c>
      <c r="F32" s="51">
        <v>42</v>
      </c>
      <c r="G32" s="32">
        <f>SUM(E32+F32)</f>
        <v>82</v>
      </c>
      <c r="H32" s="153" t="s">
        <v>9</v>
      </c>
      <c r="I32" s="77">
        <v>28676</v>
      </c>
      <c r="K32" s="71">
        <f t="shared" si="0"/>
        <v>46</v>
      </c>
    </row>
    <row r="33" spans="1:11" ht="19.5">
      <c r="A33" s="38" t="s">
        <v>92</v>
      </c>
      <c r="B33" s="50" t="s">
        <v>34</v>
      </c>
      <c r="C33" s="51">
        <v>5.6</v>
      </c>
      <c r="D33" s="52">
        <v>7</v>
      </c>
      <c r="E33" s="51">
        <v>40</v>
      </c>
      <c r="F33" s="51">
        <v>42</v>
      </c>
      <c r="G33" s="32">
        <f>SUM(E33+F33)</f>
        <v>82</v>
      </c>
      <c r="H33" s="153" t="s">
        <v>9</v>
      </c>
      <c r="I33" s="77">
        <v>30340</v>
      </c>
      <c r="K33" s="71">
        <f t="shared" si="0"/>
        <v>41</v>
      </c>
    </row>
    <row r="34" spans="1:11" ht="19.5">
      <c r="A34" s="38" t="s">
        <v>54</v>
      </c>
      <c r="B34" s="50" t="s">
        <v>34</v>
      </c>
      <c r="C34" s="51">
        <v>0.7</v>
      </c>
      <c r="D34" s="52">
        <v>1</v>
      </c>
      <c r="E34" s="51">
        <v>40</v>
      </c>
      <c r="F34" s="51">
        <v>42</v>
      </c>
      <c r="G34" s="32">
        <f>SUM(E34+F34)</f>
        <v>82</v>
      </c>
      <c r="H34" s="153" t="s">
        <v>9</v>
      </c>
      <c r="I34" s="77">
        <v>32282</v>
      </c>
      <c r="K34" s="71">
        <f t="shared" si="0"/>
        <v>36</v>
      </c>
    </row>
    <row r="35" spans="1:11" ht="19.5">
      <c r="A35" s="38" t="s">
        <v>102</v>
      </c>
      <c r="B35" s="50" t="s">
        <v>34</v>
      </c>
      <c r="C35" s="51">
        <v>6.9</v>
      </c>
      <c r="D35" s="52">
        <v>8</v>
      </c>
      <c r="E35" s="51">
        <v>43</v>
      </c>
      <c r="F35" s="51">
        <v>40</v>
      </c>
      <c r="G35" s="32">
        <f>SUM(E35+F35)</f>
        <v>83</v>
      </c>
      <c r="H35" s="153" t="s">
        <v>9</v>
      </c>
      <c r="I35" s="77">
        <v>28002</v>
      </c>
      <c r="K35" s="71">
        <f t="shared" si="0"/>
        <v>48</v>
      </c>
    </row>
    <row r="36" spans="1:11" ht="19.5">
      <c r="A36" s="38" t="s">
        <v>151</v>
      </c>
      <c r="B36" s="50" t="s">
        <v>113</v>
      </c>
      <c r="C36" s="51">
        <v>12</v>
      </c>
      <c r="D36" s="52">
        <v>15</v>
      </c>
      <c r="E36" s="51">
        <v>42</v>
      </c>
      <c r="F36" s="51">
        <v>41</v>
      </c>
      <c r="G36" s="32">
        <f>SUM(E36+F36)</f>
        <v>83</v>
      </c>
      <c r="H36" s="153" t="s">
        <v>9</v>
      </c>
      <c r="I36" s="77">
        <v>23559</v>
      </c>
      <c r="K36" s="71">
        <f t="shared" si="0"/>
        <v>60</v>
      </c>
    </row>
    <row r="37" spans="1:11" ht="19.5">
      <c r="A37" s="38" t="s">
        <v>97</v>
      </c>
      <c r="B37" s="50" t="s">
        <v>82</v>
      </c>
      <c r="C37" s="51">
        <v>6.3</v>
      </c>
      <c r="D37" s="52">
        <v>8</v>
      </c>
      <c r="E37" s="51">
        <v>42</v>
      </c>
      <c r="F37" s="51">
        <v>41</v>
      </c>
      <c r="G37" s="32">
        <f>SUM(E37+F37)</f>
        <v>83</v>
      </c>
      <c r="H37" s="153" t="s">
        <v>9</v>
      </c>
      <c r="I37" s="77">
        <v>22732</v>
      </c>
      <c r="K37" s="71">
        <f t="shared" si="0"/>
        <v>62</v>
      </c>
    </row>
    <row r="38" spans="1:11" ht="19.5">
      <c r="A38" s="38" t="s">
        <v>73</v>
      </c>
      <c r="B38" s="50" t="s">
        <v>49</v>
      </c>
      <c r="C38" s="51">
        <v>3</v>
      </c>
      <c r="D38" s="52">
        <v>3</v>
      </c>
      <c r="E38" s="51">
        <v>40</v>
      </c>
      <c r="F38" s="51">
        <v>43</v>
      </c>
      <c r="G38" s="32">
        <f>SUM(E38+F38)</f>
        <v>83</v>
      </c>
      <c r="H38" s="153" t="s">
        <v>9</v>
      </c>
      <c r="I38" s="77">
        <v>25939</v>
      </c>
      <c r="K38" s="71">
        <f t="shared" si="0"/>
        <v>53</v>
      </c>
    </row>
    <row r="39" spans="1:11" ht="19.5">
      <c r="A39" s="38" t="s">
        <v>143</v>
      </c>
      <c r="B39" s="50" t="s">
        <v>49</v>
      </c>
      <c r="C39" s="51">
        <v>10.7</v>
      </c>
      <c r="D39" s="52">
        <v>13</v>
      </c>
      <c r="E39" s="51">
        <v>44</v>
      </c>
      <c r="F39" s="51">
        <v>40</v>
      </c>
      <c r="G39" s="32">
        <f>SUM(E39+F39)</f>
        <v>84</v>
      </c>
      <c r="H39" s="153" t="s">
        <v>9</v>
      </c>
      <c r="I39" s="77">
        <v>35437</v>
      </c>
      <c r="K39" s="71">
        <f t="shared" si="0"/>
        <v>27</v>
      </c>
    </row>
    <row r="40" spans="1:11" ht="19.5">
      <c r="A40" s="38" t="s">
        <v>110</v>
      </c>
      <c r="B40" s="50" t="s">
        <v>49</v>
      </c>
      <c r="C40" s="51">
        <v>7.9</v>
      </c>
      <c r="D40" s="52">
        <v>10</v>
      </c>
      <c r="E40" s="51">
        <v>44</v>
      </c>
      <c r="F40" s="51">
        <v>40</v>
      </c>
      <c r="G40" s="32">
        <f>SUM(E40+F40)</f>
        <v>84</v>
      </c>
      <c r="H40" s="153" t="s">
        <v>9</v>
      </c>
      <c r="I40" s="77">
        <v>25455</v>
      </c>
      <c r="K40" s="71">
        <f t="shared" si="0"/>
        <v>55</v>
      </c>
    </row>
    <row r="41" spans="1:11" ht="19.5">
      <c r="A41" s="38" t="s">
        <v>114</v>
      </c>
      <c r="B41" s="50" t="s">
        <v>87</v>
      </c>
      <c r="C41" s="51">
        <v>8.1999999999999993</v>
      </c>
      <c r="D41" s="52">
        <v>10</v>
      </c>
      <c r="E41" s="51">
        <v>42</v>
      </c>
      <c r="F41" s="51">
        <v>42</v>
      </c>
      <c r="G41" s="32">
        <f>SUM(E41+F41)</f>
        <v>84</v>
      </c>
      <c r="H41" s="153" t="s">
        <v>9</v>
      </c>
      <c r="I41" s="77">
        <v>24729</v>
      </c>
      <c r="K41" s="71">
        <f t="shared" si="0"/>
        <v>57</v>
      </c>
    </row>
    <row r="42" spans="1:11" ht="19.5">
      <c r="A42" s="38" t="s">
        <v>142</v>
      </c>
      <c r="B42" s="50" t="s">
        <v>87</v>
      </c>
      <c r="C42" s="51">
        <v>10.5</v>
      </c>
      <c r="D42" s="52">
        <v>13</v>
      </c>
      <c r="E42" s="51">
        <v>40</v>
      </c>
      <c r="F42" s="51">
        <v>44</v>
      </c>
      <c r="G42" s="32">
        <f>SUM(E42+F42)</f>
        <v>84</v>
      </c>
      <c r="H42" s="153" t="s">
        <v>9</v>
      </c>
      <c r="I42" s="77">
        <v>27622</v>
      </c>
      <c r="K42" s="71">
        <f t="shared" si="0"/>
        <v>49</v>
      </c>
    </row>
    <row r="43" spans="1:11" ht="19.5">
      <c r="A43" s="38" t="s">
        <v>65</v>
      </c>
      <c r="B43" s="50" t="s">
        <v>43</v>
      </c>
      <c r="C43" s="51">
        <v>2.5</v>
      </c>
      <c r="D43" s="52">
        <v>3</v>
      </c>
      <c r="E43" s="51">
        <v>40</v>
      </c>
      <c r="F43" s="51">
        <v>44</v>
      </c>
      <c r="G43" s="32">
        <f>SUM(E43+F43)</f>
        <v>84</v>
      </c>
      <c r="H43" s="153" t="s">
        <v>9</v>
      </c>
      <c r="I43" s="77">
        <v>26606</v>
      </c>
      <c r="K43" s="71">
        <f t="shared" si="0"/>
        <v>52</v>
      </c>
    </row>
    <row r="44" spans="1:11" ht="19.5">
      <c r="A44" s="38" t="s">
        <v>69</v>
      </c>
      <c r="B44" s="50" t="s">
        <v>43</v>
      </c>
      <c r="C44" s="51">
        <v>2.9</v>
      </c>
      <c r="D44" s="52">
        <v>3</v>
      </c>
      <c r="E44" s="51">
        <v>40</v>
      </c>
      <c r="F44" s="51">
        <v>44</v>
      </c>
      <c r="G44" s="32">
        <f>SUM(E44+F44)</f>
        <v>84</v>
      </c>
      <c r="H44" s="153" t="s">
        <v>9</v>
      </c>
      <c r="I44" s="77">
        <v>32761</v>
      </c>
      <c r="K44" s="71">
        <f t="shared" si="0"/>
        <v>35</v>
      </c>
    </row>
    <row r="45" spans="1:11" ht="19.5">
      <c r="A45" s="38" t="s">
        <v>88</v>
      </c>
      <c r="B45" s="50" t="s">
        <v>49</v>
      </c>
      <c r="C45" s="51">
        <v>5.2</v>
      </c>
      <c r="D45" s="52">
        <v>6</v>
      </c>
      <c r="E45" s="51">
        <v>44</v>
      </c>
      <c r="F45" s="51">
        <v>41</v>
      </c>
      <c r="G45" s="32">
        <f>SUM(E45+F45)</f>
        <v>85</v>
      </c>
      <c r="H45" s="153" t="s">
        <v>9</v>
      </c>
      <c r="I45" s="77">
        <v>31976</v>
      </c>
      <c r="K45" s="71">
        <f t="shared" si="0"/>
        <v>37</v>
      </c>
    </row>
    <row r="46" spans="1:11" ht="19.5">
      <c r="A46" s="38" t="s">
        <v>79</v>
      </c>
      <c r="B46" s="50" t="s">
        <v>34</v>
      </c>
      <c r="C46" s="51">
        <v>4.7</v>
      </c>
      <c r="D46" s="52">
        <v>6</v>
      </c>
      <c r="E46" s="51">
        <v>43</v>
      </c>
      <c r="F46" s="51">
        <v>42</v>
      </c>
      <c r="G46" s="32">
        <f>SUM(E46+F46)</f>
        <v>85</v>
      </c>
      <c r="H46" s="153" t="s">
        <v>9</v>
      </c>
      <c r="I46" s="77">
        <v>21905</v>
      </c>
      <c r="K46" s="71">
        <f t="shared" si="0"/>
        <v>65</v>
      </c>
    </row>
    <row r="47" spans="1:11" ht="19.5">
      <c r="A47" s="38" t="s">
        <v>90</v>
      </c>
      <c r="B47" s="50" t="s">
        <v>77</v>
      </c>
      <c r="C47" s="51">
        <v>5.5</v>
      </c>
      <c r="D47" s="52">
        <v>7</v>
      </c>
      <c r="E47" s="51">
        <v>42</v>
      </c>
      <c r="F47" s="51">
        <v>43</v>
      </c>
      <c r="G47" s="32">
        <f>SUM(E47+F47)</f>
        <v>85</v>
      </c>
      <c r="H47" s="153" t="s">
        <v>9</v>
      </c>
      <c r="I47" s="77">
        <v>22466</v>
      </c>
      <c r="K47" s="71">
        <f t="shared" si="0"/>
        <v>63</v>
      </c>
    </row>
    <row r="48" spans="1:11" ht="19.5">
      <c r="A48" s="38" t="s">
        <v>91</v>
      </c>
      <c r="B48" s="50" t="s">
        <v>51</v>
      </c>
      <c r="C48" s="51">
        <v>5.5</v>
      </c>
      <c r="D48" s="52">
        <v>7</v>
      </c>
      <c r="E48" s="51">
        <v>40</v>
      </c>
      <c r="F48" s="51">
        <v>45</v>
      </c>
      <c r="G48" s="32">
        <f>SUM(E48+F48)</f>
        <v>85</v>
      </c>
      <c r="H48" s="153" t="s">
        <v>9</v>
      </c>
      <c r="I48" s="77">
        <v>31223</v>
      </c>
      <c r="K48" s="71">
        <f t="shared" si="0"/>
        <v>39</v>
      </c>
    </row>
    <row r="49" spans="1:11" ht="19.5">
      <c r="A49" s="38" t="s">
        <v>93</v>
      </c>
      <c r="B49" s="50" t="s">
        <v>34</v>
      </c>
      <c r="C49" s="51">
        <v>5.8</v>
      </c>
      <c r="D49" s="52">
        <v>7</v>
      </c>
      <c r="E49" s="51">
        <v>46</v>
      </c>
      <c r="F49" s="51">
        <v>40</v>
      </c>
      <c r="G49" s="32">
        <f>SUM(E49+F49)</f>
        <v>86</v>
      </c>
      <c r="H49" s="153" t="s">
        <v>9</v>
      </c>
      <c r="I49" s="77">
        <v>31329</v>
      </c>
      <c r="K49" s="71">
        <f t="shared" si="0"/>
        <v>39</v>
      </c>
    </row>
    <row r="50" spans="1:11" ht="19.5">
      <c r="A50" s="38" t="s">
        <v>63</v>
      </c>
      <c r="B50" s="50" t="s">
        <v>34</v>
      </c>
      <c r="C50" s="51">
        <v>2.4</v>
      </c>
      <c r="D50" s="52">
        <v>3</v>
      </c>
      <c r="E50" s="51">
        <v>44</v>
      </c>
      <c r="F50" s="51">
        <v>42</v>
      </c>
      <c r="G50" s="32">
        <f>SUM(E50+F50)</f>
        <v>86</v>
      </c>
      <c r="H50" s="153" t="s">
        <v>9</v>
      </c>
      <c r="I50" s="77">
        <v>27857</v>
      </c>
      <c r="K50" s="71">
        <f t="shared" si="0"/>
        <v>48</v>
      </c>
    </row>
    <row r="51" spans="1:11" ht="19.5">
      <c r="A51" s="38" t="s">
        <v>117</v>
      </c>
      <c r="B51" s="50" t="s">
        <v>51</v>
      </c>
      <c r="C51" s="51">
        <v>8.6</v>
      </c>
      <c r="D51" s="52">
        <v>10</v>
      </c>
      <c r="E51" s="51">
        <v>43</v>
      </c>
      <c r="F51" s="51">
        <v>43</v>
      </c>
      <c r="G51" s="32">
        <f>SUM(E51+F51)</f>
        <v>86</v>
      </c>
      <c r="H51" s="153" t="s">
        <v>9</v>
      </c>
      <c r="I51" s="77">
        <v>30789</v>
      </c>
      <c r="K51" s="71">
        <f t="shared" si="0"/>
        <v>40</v>
      </c>
    </row>
    <row r="52" spans="1:11" ht="19.5">
      <c r="A52" s="38" t="s">
        <v>66</v>
      </c>
      <c r="B52" s="50" t="s">
        <v>34</v>
      </c>
      <c r="C52" s="51">
        <v>2.8</v>
      </c>
      <c r="D52" s="52">
        <v>3</v>
      </c>
      <c r="E52" s="51">
        <v>43</v>
      </c>
      <c r="F52" s="51">
        <v>43</v>
      </c>
      <c r="G52" s="32">
        <f>SUM(E52+F52)</f>
        <v>86</v>
      </c>
      <c r="H52" s="153" t="s">
        <v>9</v>
      </c>
      <c r="I52" s="77">
        <v>28066</v>
      </c>
      <c r="K52" s="71">
        <f t="shared" si="0"/>
        <v>48</v>
      </c>
    </row>
    <row r="53" spans="1:11" ht="19.5">
      <c r="A53" s="38" t="s">
        <v>78</v>
      </c>
      <c r="B53" s="50" t="s">
        <v>51</v>
      </c>
      <c r="C53" s="51">
        <v>3.9</v>
      </c>
      <c r="D53" s="52">
        <v>5</v>
      </c>
      <c r="E53" s="51">
        <v>42</v>
      </c>
      <c r="F53" s="51">
        <v>44</v>
      </c>
      <c r="G53" s="32">
        <f>SUM(E53+F53)</f>
        <v>86</v>
      </c>
      <c r="H53" s="153" t="s">
        <v>9</v>
      </c>
      <c r="I53" s="77">
        <v>20469</v>
      </c>
      <c r="K53" s="71">
        <f t="shared" si="0"/>
        <v>68</v>
      </c>
    </row>
    <row r="54" spans="1:11" ht="19.5">
      <c r="A54" s="38" t="s">
        <v>115</v>
      </c>
      <c r="B54" s="50" t="s">
        <v>51</v>
      </c>
      <c r="C54" s="51">
        <v>8.1999999999999993</v>
      </c>
      <c r="D54" s="52">
        <v>10</v>
      </c>
      <c r="E54" s="51">
        <v>41</v>
      </c>
      <c r="F54" s="51">
        <v>45</v>
      </c>
      <c r="G54" s="32">
        <f>SUM(E54+F54)</f>
        <v>86</v>
      </c>
      <c r="H54" s="153" t="s">
        <v>9</v>
      </c>
      <c r="I54" s="77">
        <v>36517</v>
      </c>
      <c r="K54" s="71">
        <f t="shared" si="0"/>
        <v>25</v>
      </c>
    </row>
    <row r="55" spans="1:11" ht="19.5">
      <c r="A55" s="38" t="s">
        <v>67</v>
      </c>
      <c r="B55" s="50" t="s">
        <v>68</v>
      </c>
      <c r="C55" s="51">
        <v>2.9</v>
      </c>
      <c r="D55" s="52">
        <v>3</v>
      </c>
      <c r="E55" s="51">
        <v>46</v>
      </c>
      <c r="F55" s="51">
        <v>41</v>
      </c>
      <c r="G55" s="32">
        <f>SUM(E55+F55)</f>
        <v>87</v>
      </c>
      <c r="H55" s="153" t="s">
        <v>9</v>
      </c>
      <c r="I55" s="77">
        <v>28210</v>
      </c>
      <c r="K55" s="71">
        <f t="shared" si="0"/>
        <v>47</v>
      </c>
    </row>
    <row r="56" spans="1:11" ht="19.5">
      <c r="A56" s="38" t="s">
        <v>95</v>
      </c>
      <c r="B56" s="50" t="s">
        <v>72</v>
      </c>
      <c r="C56" s="51">
        <v>6.1</v>
      </c>
      <c r="D56" s="52">
        <v>7</v>
      </c>
      <c r="E56" s="51">
        <v>45</v>
      </c>
      <c r="F56" s="51">
        <v>42</v>
      </c>
      <c r="G56" s="32">
        <f>SUM(E56+F56)</f>
        <v>87</v>
      </c>
      <c r="H56" s="153" t="s">
        <v>9</v>
      </c>
      <c r="I56" s="77">
        <v>31164</v>
      </c>
      <c r="K56" s="71">
        <f t="shared" si="0"/>
        <v>39</v>
      </c>
    </row>
    <row r="57" spans="1:11" ht="19.5">
      <c r="A57" s="38" t="s">
        <v>107</v>
      </c>
      <c r="B57" s="50" t="s">
        <v>87</v>
      </c>
      <c r="C57" s="51">
        <v>7.2</v>
      </c>
      <c r="D57" s="52">
        <v>9</v>
      </c>
      <c r="E57" s="51">
        <v>44</v>
      </c>
      <c r="F57" s="51">
        <v>43</v>
      </c>
      <c r="G57" s="32">
        <f>SUM(E57+F57)</f>
        <v>87</v>
      </c>
      <c r="H57" s="153" t="s">
        <v>9</v>
      </c>
      <c r="I57" s="77">
        <v>32178</v>
      </c>
      <c r="K57" s="71">
        <f t="shared" si="0"/>
        <v>36</v>
      </c>
    </row>
    <row r="58" spans="1:11" ht="19.5">
      <c r="A58" s="38" t="s">
        <v>103</v>
      </c>
      <c r="B58" s="50" t="s">
        <v>49</v>
      </c>
      <c r="C58" s="51">
        <v>7</v>
      </c>
      <c r="D58" s="52">
        <v>8</v>
      </c>
      <c r="E58" s="51">
        <v>44</v>
      </c>
      <c r="F58" s="51">
        <v>43</v>
      </c>
      <c r="G58" s="32">
        <f>SUM(E58+F58)</f>
        <v>87</v>
      </c>
      <c r="H58" s="153" t="s">
        <v>9</v>
      </c>
      <c r="I58" s="77">
        <v>24944</v>
      </c>
      <c r="K58" s="71">
        <f t="shared" si="0"/>
        <v>56</v>
      </c>
    </row>
    <row r="59" spans="1:11" ht="19.5">
      <c r="A59" s="38" t="s">
        <v>162</v>
      </c>
      <c r="B59" s="50" t="s">
        <v>34</v>
      </c>
      <c r="C59" s="51">
        <v>14.6</v>
      </c>
      <c r="D59" s="52">
        <v>18</v>
      </c>
      <c r="E59" s="51">
        <v>42</v>
      </c>
      <c r="F59" s="51">
        <v>45</v>
      </c>
      <c r="G59" s="32">
        <f>SUM(E59+F59)</f>
        <v>87</v>
      </c>
      <c r="H59" s="153" t="s">
        <v>9</v>
      </c>
      <c r="I59" s="77">
        <v>20847</v>
      </c>
      <c r="K59" s="71">
        <f t="shared" si="0"/>
        <v>67</v>
      </c>
    </row>
    <row r="60" spans="1:11" ht="19.5">
      <c r="A60" s="38" t="s">
        <v>70</v>
      </c>
      <c r="B60" s="50" t="s">
        <v>51</v>
      </c>
      <c r="C60" s="51">
        <v>2.9</v>
      </c>
      <c r="D60" s="52">
        <v>3</v>
      </c>
      <c r="E60" s="51">
        <v>42</v>
      </c>
      <c r="F60" s="51">
        <v>45</v>
      </c>
      <c r="G60" s="32">
        <f>SUM(E60+F60)</f>
        <v>87</v>
      </c>
      <c r="H60" s="153" t="s">
        <v>9</v>
      </c>
      <c r="I60" s="77">
        <v>29031</v>
      </c>
      <c r="K60" s="71">
        <f t="shared" si="0"/>
        <v>45</v>
      </c>
    </row>
    <row r="61" spans="1:11" ht="19.5">
      <c r="A61" s="38" t="s">
        <v>155</v>
      </c>
      <c r="B61" s="50" t="s">
        <v>68</v>
      </c>
      <c r="C61" s="51">
        <v>13.2</v>
      </c>
      <c r="D61" s="52">
        <v>16</v>
      </c>
      <c r="E61" s="51">
        <v>41</v>
      </c>
      <c r="F61" s="51">
        <v>46</v>
      </c>
      <c r="G61" s="32">
        <f>SUM(E61+F61)</f>
        <v>87</v>
      </c>
      <c r="H61" s="153" t="s">
        <v>9</v>
      </c>
      <c r="I61" s="77">
        <v>31579</v>
      </c>
      <c r="K61" s="71">
        <f t="shared" si="0"/>
        <v>38</v>
      </c>
    </row>
    <row r="62" spans="1:11" ht="19.5">
      <c r="A62" s="38" t="s">
        <v>64</v>
      </c>
      <c r="B62" s="50" t="s">
        <v>49</v>
      </c>
      <c r="C62" s="51">
        <v>2.4</v>
      </c>
      <c r="D62" s="52">
        <v>3</v>
      </c>
      <c r="E62" s="51">
        <v>49</v>
      </c>
      <c r="F62" s="51">
        <v>39</v>
      </c>
      <c r="G62" s="32">
        <f>SUM(E62+F62)</f>
        <v>88</v>
      </c>
      <c r="H62" s="153" t="s">
        <v>9</v>
      </c>
      <c r="I62" s="77">
        <v>28240</v>
      </c>
      <c r="K62" s="71">
        <f t="shared" si="0"/>
        <v>47</v>
      </c>
    </row>
    <row r="63" spans="1:11" ht="19.5">
      <c r="A63" s="38" t="s">
        <v>124</v>
      </c>
      <c r="B63" s="50" t="s">
        <v>34</v>
      </c>
      <c r="C63" s="51">
        <v>9.6</v>
      </c>
      <c r="D63" s="52">
        <v>12</v>
      </c>
      <c r="E63" s="51">
        <v>45</v>
      </c>
      <c r="F63" s="51">
        <v>43</v>
      </c>
      <c r="G63" s="32">
        <f>SUM(E63+F63)</f>
        <v>88</v>
      </c>
      <c r="H63" s="153" t="s">
        <v>9</v>
      </c>
      <c r="I63" s="77">
        <v>22769</v>
      </c>
      <c r="K63" s="71">
        <f t="shared" si="0"/>
        <v>62</v>
      </c>
    </row>
    <row r="64" spans="1:11" ht="19.5">
      <c r="A64" s="38" t="s">
        <v>140</v>
      </c>
      <c r="B64" s="50" t="s">
        <v>58</v>
      </c>
      <c r="C64" s="51">
        <v>10.4</v>
      </c>
      <c r="D64" s="52">
        <v>13</v>
      </c>
      <c r="E64" s="51">
        <v>44</v>
      </c>
      <c r="F64" s="51">
        <v>44</v>
      </c>
      <c r="G64" s="32">
        <f>SUM(E64+F64)</f>
        <v>88</v>
      </c>
      <c r="H64" s="153" t="s">
        <v>9</v>
      </c>
      <c r="I64" s="77">
        <v>27613</v>
      </c>
      <c r="K64" s="71">
        <f t="shared" si="0"/>
        <v>49</v>
      </c>
    </row>
    <row r="65" spans="1:11" ht="19.5">
      <c r="A65" s="38" t="s">
        <v>145</v>
      </c>
      <c r="B65" s="50" t="s">
        <v>137</v>
      </c>
      <c r="C65" s="51">
        <v>11.2</v>
      </c>
      <c r="D65" s="52">
        <v>14</v>
      </c>
      <c r="E65" s="51">
        <v>43</v>
      </c>
      <c r="F65" s="51">
        <v>45</v>
      </c>
      <c r="G65" s="32">
        <f>SUM(E65+F65)</f>
        <v>88</v>
      </c>
      <c r="H65" s="153" t="s">
        <v>9</v>
      </c>
      <c r="I65" s="77">
        <v>21940</v>
      </c>
      <c r="K65" s="71">
        <f t="shared" si="0"/>
        <v>64</v>
      </c>
    </row>
    <row r="66" spans="1:11" ht="19.5">
      <c r="A66" s="38" t="s">
        <v>84</v>
      </c>
      <c r="B66" s="50" t="s">
        <v>49</v>
      </c>
      <c r="C66" s="51">
        <v>4.9000000000000004</v>
      </c>
      <c r="D66" s="52">
        <v>6</v>
      </c>
      <c r="E66" s="51">
        <v>42</v>
      </c>
      <c r="F66" s="51">
        <v>46</v>
      </c>
      <c r="G66" s="32">
        <f>SUM(E66+F66)</f>
        <v>88</v>
      </c>
      <c r="H66" s="153" t="s">
        <v>9</v>
      </c>
      <c r="I66" s="77">
        <v>26007</v>
      </c>
      <c r="K66" s="71">
        <f t="shared" si="0"/>
        <v>53</v>
      </c>
    </row>
    <row r="67" spans="1:11" ht="19.5">
      <c r="A67" s="38" t="s">
        <v>159</v>
      </c>
      <c r="B67" s="50" t="s">
        <v>49</v>
      </c>
      <c r="C67" s="51">
        <v>14.2</v>
      </c>
      <c r="D67" s="52">
        <v>17</v>
      </c>
      <c r="E67" s="51">
        <v>41</v>
      </c>
      <c r="F67" s="51">
        <v>47</v>
      </c>
      <c r="G67" s="32">
        <f>SUM(E67+F67)</f>
        <v>88</v>
      </c>
      <c r="H67" s="153" t="s">
        <v>9</v>
      </c>
      <c r="I67" s="77">
        <v>27291</v>
      </c>
      <c r="K67" s="71">
        <f t="shared" si="0"/>
        <v>50</v>
      </c>
    </row>
    <row r="68" spans="1:11" ht="19.5">
      <c r="A68" s="38" t="s">
        <v>121</v>
      </c>
      <c r="B68" s="50" t="s">
        <v>34</v>
      </c>
      <c r="C68" s="51">
        <v>9.1999999999999993</v>
      </c>
      <c r="D68" s="52">
        <v>11</v>
      </c>
      <c r="E68" s="51">
        <v>40</v>
      </c>
      <c r="F68" s="51">
        <v>48</v>
      </c>
      <c r="G68" s="32">
        <f>SUM(E68+F68)</f>
        <v>88</v>
      </c>
      <c r="H68" s="153" t="s">
        <v>9</v>
      </c>
      <c r="I68" s="77">
        <v>33298</v>
      </c>
      <c r="K68" s="71">
        <f t="shared" si="0"/>
        <v>33</v>
      </c>
    </row>
    <row r="69" spans="1:11" ht="19.5">
      <c r="A69" s="38" t="s">
        <v>116</v>
      </c>
      <c r="B69" s="50" t="s">
        <v>68</v>
      </c>
      <c r="C69" s="51">
        <v>8.4</v>
      </c>
      <c r="D69" s="52">
        <v>10</v>
      </c>
      <c r="E69" s="51">
        <v>47</v>
      </c>
      <c r="F69" s="51">
        <v>42</v>
      </c>
      <c r="G69" s="32">
        <f>SUM(E69+F69)</f>
        <v>89</v>
      </c>
      <c r="H69" s="153" t="s">
        <v>9</v>
      </c>
      <c r="I69" s="77">
        <v>28221</v>
      </c>
      <c r="K69" s="71">
        <f t="shared" si="0"/>
        <v>47</v>
      </c>
    </row>
    <row r="70" spans="1:11" ht="19.5">
      <c r="A70" s="38" t="s">
        <v>81</v>
      </c>
      <c r="B70" s="50" t="s">
        <v>82</v>
      </c>
      <c r="C70" s="51">
        <v>4.8</v>
      </c>
      <c r="D70" s="52">
        <v>6</v>
      </c>
      <c r="E70" s="51">
        <v>46</v>
      </c>
      <c r="F70" s="51">
        <v>43</v>
      </c>
      <c r="G70" s="32">
        <f>SUM(E70+F70)</f>
        <v>89</v>
      </c>
      <c r="H70" s="153" t="s">
        <v>9</v>
      </c>
      <c r="I70" s="77">
        <v>34865</v>
      </c>
      <c r="K70" s="71">
        <f t="shared" si="0"/>
        <v>29</v>
      </c>
    </row>
    <row r="71" spans="1:11" ht="19.5">
      <c r="A71" s="38" t="s">
        <v>176</v>
      </c>
      <c r="B71" s="50" t="s">
        <v>47</v>
      </c>
      <c r="C71" s="51">
        <v>16</v>
      </c>
      <c r="D71" s="52">
        <v>19</v>
      </c>
      <c r="E71" s="51">
        <v>45</v>
      </c>
      <c r="F71" s="51">
        <v>44</v>
      </c>
      <c r="G71" s="32">
        <f>SUM(E71+F71)</f>
        <v>89</v>
      </c>
      <c r="H71" s="153" t="s">
        <v>9</v>
      </c>
      <c r="I71" s="77">
        <v>24241</v>
      </c>
      <c r="K71" s="71">
        <f t="shared" si="0"/>
        <v>58</v>
      </c>
    </row>
    <row r="72" spans="1:11" ht="19.5">
      <c r="A72" s="38" t="s">
        <v>106</v>
      </c>
      <c r="B72" s="50" t="s">
        <v>43</v>
      </c>
      <c r="C72" s="51">
        <v>7.2</v>
      </c>
      <c r="D72" s="52">
        <v>9</v>
      </c>
      <c r="E72" s="51">
        <v>42</v>
      </c>
      <c r="F72" s="51">
        <v>47</v>
      </c>
      <c r="G72" s="32">
        <f>SUM(E72+F72)</f>
        <v>89</v>
      </c>
      <c r="H72" s="153" t="s">
        <v>9</v>
      </c>
      <c r="I72" s="77">
        <v>26686</v>
      </c>
      <c r="K72" s="71">
        <f t="shared" si="0"/>
        <v>51</v>
      </c>
    </row>
    <row r="73" spans="1:11" ht="19.5">
      <c r="A73" s="38" t="s">
        <v>157</v>
      </c>
      <c r="B73" s="50" t="s">
        <v>87</v>
      </c>
      <c r="C73" s="51">
        <v>13.8</v>
      </c>
      <c r="D73" s="52">
        <v>17</v>
      </c>
      <c r="E73" s="51">
        <v>47</v>
      </c>
      <c r="F73" s="51">
        <v>43</v>
      </c>
      <c r="G73" s="32">
        <f>SUM(E73+F73)</f>
        <v>90</v>
      </c>
      <c r="H73" s="153" t="s">
        <v>9</v>
      </c>
      <c r="I73" s="77">
        <v>26665</v>
      </c>
      <c r="K73" s="71">
        <f t="shared" si="0"/>
        <v>51</v>
      </c>
    </row>
    <row r="74" spans="1:11" ht="19.5">
      <c r="A74" s="38" t="s">
        <v>180</v>
      </c>
      <c r="B74" s="50" t="s">
        <v>113</v>
      </c>
      <c r="C74" s="51">
        <v>16.7</v>
      </c>
      <c r="D74" s="52">
        <v>20</v>
      </c>
      <c r="E74" s="51">
        <v>46</v>
      </c>
      <c r="F74" s="51">
        <v>44</v>
      </c>
      <c r="G74" s="32">
        <f>SUM(E74+F74)</f>
        <v>90</v>
      </c>
      <c r="H74" s="153" t="s">
        <v>9</v>
      </c>
      <c r="I74" s="77">
        <v>25479</v>
      </c>
      <c r="K74" s="71">
        <f t="shared" si="0"/>
        <v>55</v>
      </c>
    </row>
    <row r="75" spans="1:11" ht="19.5">
      <c r="A75" s="38" t="s">
        <v>119</v>
      </c>
      <c r="B75" s="50" t="s">
        <v>51</v>
      </c>
      <c r="C75" s="51">
        <v>8.6999999999999993</v>
      </c>
      <c r="D75" s="52">
        <v>11</v>
      </c>
      <c r="E75" s="51">
        <v>44</v>
      </c>
      <c r="F75" s="51">
        <v>46</v>
      </c>
      <c r="G75" s="32">
        <f>SUM(E75+F75)</f>
        <v>90</v>
      </c>
      <c r="H75" s="153" t="s">
        <v>9</v>
      </c>
      <c r="I75" s="77">
        <v>24434</v>
      </c>
      <c r="K75" s="71">
        <f t="shared" si="0"/>
        <v>58</v>
      </c>
    </row>
    <row r="76" spans="1:11" ht="19.5">
      <c r="A76" s="38" t="s">
        <v>150</v>
      </c>
      <c r="B76" s="50" t="s">
        <v>51</v>
      </c>
      <c r="C76" s="51">
        <v>11.6</v>
      </c>
      <c r="D76" s="52">
        <v>14</v>
      </c>
      <c r="E76" s="51">
        <v>43</v>
      </c>
      <c r="F76" s="51">
        <v>47</v>
      </c>
      <c r="G76" s="32">
        <f>SUM(E76+F76)</f>
        <v>90</v>
      </c>
      <c r="H76" s="153" t="s">
        <v>9</v>
      </c>
      <c r="I76" s="77">
        <v>21174</v>
      </c>
      <c r="K76" s="71">
        <f t="shared" si="0"/>
        <v>67</v>
      </c>
    </row>
    <row r="77" spans="1:11" ht="19.5">
      <c r="A77" s="38" t="s">
        <v>126</v>
      </c>
      <c r="B77" s="50" t="s">
        <v>113</v>
      </c>
      <c r="C77" s="51">
        <v>9.6999999999999993</v>
      </c>
      <c r="D77" s="52">
        <v>12</v>
      </c>
      <c r="E77" s="51">
        <v>41</v>
      </c>
      <c r="F77" s="51">
        <v>49</v>
      </c>
      <c r="G77" s="32">
        <f>SUM(E77+F77)</f>
        <v>90</v>
      </c>
      <c r="H77" s="153" t="s">
        <v>9</v>
      </c>
      <c r="I77" s="77">
        <v>28273</v>
      </c>
      <c r="K77" s="71">
        <f t="shared" ref="K77:K140" si="1">DATEDIF(I77,$K$12,"Y")</f>
        <v>47</v>
      </c>
    </row>
    <row r="78" spans="1:11" ht="19.5">
      <c r="A78" s="38" t="s">
        <v>112</v>
      </c>
      <c r="B78" s="50" t="s">
        <v>113</v>
      </c>
      <c r="C78" s="51">
        <v>8</v>
      </c>
      <c r="D78" s="52">
        <v>10</v>
      </c>
      <c r="E78" s="51">
        <v>41</v>
      </c>
      <c r="F78" s="51">
        <v>49</v>
      </c>
      <c r="G78" s="32">
        <f>SUM(E78+F78)</f>
        <v>90</v>
      </c>
      <c r="H78" s="153" t="s">
        <v>9</v>
      </c>
      <c r="I78" s="77">
        <v>28131</v>
      </c>
      <c r="K78" s="71">
        <f t="shared" si="1"/>
        <v>47</v>
      </c>
    </row>
    <row r="79" spans="1:11" ht="19.5">
      <c r="A79" s="38" t="s">
        <v>109</v>
      </c>
      <c r="B79" s="50" t="s">
        <v>77</v>
      </c>
      <c r="C79" s="51">
        <v>7.8</v>
      </c>
      <c r="D79" s="52">
        <v>9</v>
      </c>
      <c r="E79" s="51">
        <v>38</v>
      </c>
      <c r="F79" s="51">
        <v>52</v>
      </c>
      <c r="G79" s="32">
        <f>SUM(E79+F79)</f>
        <v>90</v>
      </c>
      <c r="H79" s="153" t="s">
        <v>9</v>
      </c>
      <c r="I79" s="77">
        <v>32431</v>
      </c>
      <c r="K79" s="71">
        <f t="shared" si="1"/>
        <v>36</v>
      </c>
    </row>
    <row r="80" spans="1:11" ht="19.5">
      <c r="A80" s="38" t="s">
        <v>144</v>
      </c>
      <c r="B80" s="50" t="s">
        <v>87</v>
      </c>
      <c r="C80" s="51">
        <v>11.1</v>
      </c>
      <c r="D80" s="52">
        <v>13</v>
      </c>
      <c r="E80" s="51">
        <v>45</v>
      </c>
      <c r="F80" s="51">
        <v>46</v>
      </c>
      <c r="G80" s="32">
        <f>SUM(E80+F80)</f>
        <v>91</v>
      </c>
      <c r="H80" s="153" t="s">
        <v>9</v>
      </c>
      <c r="I80" s="77">
        <v>29510</v>
      </c>
      <c r="K80" s="71">
        <f t="shared" si="1"/>
        <v>44</v>
      </c>
    </row>
    <row r="81" spans="1:11" ht="19.5">
      <c r="A81" s="38" t="s">
        <v>100</v>
      </c>
      <c r="B81" s="50" t="s">
        <v>34</v>
      </c>
      <c r="C81" s="51">
        <v>6.8</v>
      </c>
      <c r="D81" s="52">
        <v>8</v>
      </c>
      <c r="E81" s="51">
        <v>44</v>
      </c>
      <c r="F81" s="51">
        <v>47</v>
      </c>
      <c r="G81" s="32">
        <f>SUM(E81+F81)</f>
        <v>91</v>
      </c>
      <c r="H81" s="153" t="s">
        <v>9</v>
      </c>
      <c r="I81" s="77">
        <v>23609</v>
      </c>
      <c r="K81" s="71">
        <f t="shared" si="1"/>
        <v>60</v>
      </c>
    </row>
    <row r="82" spans="1:11" ht="19.5">
      <c r="A82" s="38" t="s">
        <v>160</v>
      </c>
      <c r="B82" s="50" t="s">
        <v>113</v>
      </c>
      <c r="C82" s="51">
        <v>14.3</v>
      </c>
      <c r="D82" s="52">
        <v>17</v>
      </c>
      <c r="E82" s="51">
        <v>42</v>
      </c>
      <c r="F82" s="51">
        <v>49</v>
      </c>
      <c r="G82" s="32">
        <f>SUM(E82+F82)</f>
        <v>91</v>
      </c>
      <c r="H82" s="153" t="s">
        <v>9</v>
      </c>
      <c r="I82" s="77">
        <v>28228</v>
      </c>
      <c r="K82" s="71">
        <f t="shared" si="1"/>
        <v>47</v>
      </c>
    </row>
    <row r="83" spans="1:11" ht="19.5">
      <c r="A83" s="38" t="s">
        <v>153</v>
      </c>
      <c r="B83" s="50" t="s">
        <v>34</v>
      </c>
      <c r="C83" s="51">
        <v>12.8</v>
      </c>
      <c r="D83" s="52">
        <v>16</v>
      </c>
      <c r="E83" s="51">
        <v>48</v>
      </c>
      <c r="F83" s="51">
        <v>44</v>
      </c>
      <c r="G83" s="32">
        <f>SUM(E83+F83)</f>
        <v>92</v>
      </c>
      <c r="H83" s="153" t="s">
        <v>9</v>
      </c>
      <c r="I83" s="77">
        <v>29571</v>
      </c>
      <c r="K83" s="71">
        <f t="shared" si="1"/>
        <v>44</v>
      </c>
    </row>
    <row r="84" spans="1:11" ht="19.5">
      <c r="A84" s="38" t="s">
        <v>152</v>
      </c>
      <c r="B84" s="50" t="s">
        <v>49</v>
      </c>
      <c r="C84" s="51">
        <v>12.1</v>
      </c>
      <c r="D84" s="52">
        <v>15</v>
      </c>
      <c r="E84" s="51">
        <v>44</v>
      </c>
      <c r="F84" s="51">
        <v>48</v>
      </c>
      <c r="G84" s="32">
        <f>SUM(E84+F84)</f>
        <v>92</v>
      </c>
      <c r="H84" s="153" t="s">
        <v>9</v>
      </c>
      <c r="I84" s="77">
        <v>21345</v>
      </c>
      <c r="K84" s="71">
        <f t="shared" si="1"/>
        <v>66</v>
      </c>
    </row>
    <row r="85" spans="1:11" ht="19.5">
      <c r="A85" s="38" t="s">
        <v>120</v>
      </c>
      <c r="B85" s="50" t="s">
        <v>49</v>
      </c>
      <c r="C85" s="51">
        <v>8.9</v>
      </c>
      <c r="D85" s="52">
        <v>11</v>
      </c>
      <c r="E85" s="51">
        <v>44</v>
      </c>
      <c r="F85" s="51">
        <v>48</v>
      </c>
      <c r="G85" s="32">
        <f>SUM(E85+F85)</f>
        <v>92</v>
      </c>
      <c r="H85" s="153" t="s">
        <v>9</v>
      </c>
      <c r="I85" s="77">
        <v>26742</v>
      </c>
      <c r="K85" s="71">
        <f t="shared" si="1"/>
        <v>51</v>
      </c>
    </row>
    <row r="86" spans="1:11" ht="19.5">
      <c r="A86" s="38" t="s">
        <v>171</v>
      </c>
      <c r="B86" s="50" t="s">
        <v>51</v>
      </c>
      <c r="C86" s="51">
        <v>15.6</v>
      </c>
      <c r="D86" s="52">
        <v>19</v>
      </c>
      <c r="E86" s="51">
        <v>49</v>
      </c>
      <c r="F86" s="51">
        <v>44</v>
      </c>
      <c r="G86" s="32">
        <f>SUM(E86+F86)</f>
        <v>93</v>
      </c>
      <c r="H86" s="153" t="s">
        <v>9</v>
      </c>
      <c r="I86" s="77">
        <v>21614</v>
      </c>
      <c r="K86" s="71">
        <f t="shared" si="1"/>
        <v>65</v>
      </c>
    </row>
    <row r="87" spans="1:11" ht="19.5">
      <c r="A87" s="38" t="s">
        <v>105</v>
      </c>
      <c r="B87" s="50" t="s">
        <v>68</v>
      </c>
      <c r="C87" s="51">
        <v>7.1</v>
      </c>
      <c r="D87" s="52">
        <v>9</v>
      </c>
      <c r="E87" s="51">
        <v>49</v>
      </c>
      <c r="F87" s="51">
        <v>44</v>
      </c>
      <c r="G87" s="32">
        <f>SUM(E87+F87)</f>
        <v>93</v>
      </c>
      <c r="H87" s="153" t="s">
        <v>9</v>
      </c>
      <c r="I87" s="77">
        <v>26068</v>
      </c>
      <c r="K87" s="71">
        <f t="shared" si="1"/>
        <v>53</v>
      </c>
    </row>
    <row r="88" spans="1:11" ht="19.5">
      <c r="A88" s="38" t="s">
        <v>139</v>
      </c>
      <c r="B88" s="50" t="s">
        <v>77</v>
      </c>
      <c r="C88" s="51">
        <v>10.3</v>
      </c>
      <c r="D88" s="52">
        <v>12</v>
      </c>
      <c r="E88" s="51">
        <v>48</v>
      </c>
      <c r="F88" s="51">
        <v>45</v>
      </c>
      <c r="G88" s="32">
        <f>SUM(E88+F88)</f>
        <v>93</v>
      </c>
      <c r="H88" s="153" t="s">
        <v>9</v>
      </c>
      <c r="I88" s="77">
        <v>33147</v>
      </c>
      <c r="K88" s="71">
        <f t="shared" si="1"/>
        <v>34</v>
      </c>
    </row>
    <row r="89" spans="1:11" ht="19.5">
      <c r="A89" s="38" t="s">
        <v>149</v>
      </c>
      <c r="B89" s="50" t="s">
        <v>51</v>
      </c>
      <c r="C89" s="51">
        <v>11.6</v>
      </c>
      <c r="D89" s="52">
        <v>14</v>
      </c>
      <c r="E89" s="51">
        <v>47</v>
      </c>
      <c r="F89" s="51">
        <v>46</v>
      </c>
      <c r="G89" s="32">
        <f>SUM(E89+F89)</f>
        <v>93</v>
      </c>
      <c r="H89" s="153" t="s">
        <v>9</v>
      </c>
      <c r="I89" s="77">
        <v>21992</v>
      </c>
      <c r="K89" s="71">
        <f t="shared" si="1"/>
        <v>64</v>
      </c>
    </row>
    <row r="90" spans="1:11" ht="19.5">
      <c r="A90" s="38" t="s">
        <v>89</v>
      </c>
      <c r="B90" s="50" t="s">
        <v>34</v>
      </c>
      <c r="C90" s="51">
        <v>5.3</v>
      </c>
      <c r="D90" s="52">
        <v>6</v>
      </c>
      <c r="E90" s="51">
        <v>44</v>
      </c>
      <c r="F90" s="51">
        <v>49</v>
      </c>
      <c r="G90" s="32">
        <f>SUM(E90+F90)</f>
        <v>93</v>
      </c>
      <c r="H90" s="153" t="s">
        <v>9</v>
      </c>
      <c r="I90" s="77">
        <v>28532</v>
      </c>
      <c r="K90" s="71">
        <f t="shared" si="1"/>
        <v>46</v>
      </c>
    </row>
    <row r="91" spans="1:11" ht="19.5">
      <c r="A91" s="38" t="s">
        <v>141</v>
      </c>
      <c r="B91" s="50" t="s">
        <v>87</v>
      </c>
      <c r="C91" s="51">
        <v>10.4</v>
      </c>
      <c r="D91" s="52">
        <v>13</v>
      </c>
      <c r="E91" s="51">
        <v>49</v>
      </c>
      <c r="F91" s="51">
        <v>45</v>
      </c>
      <c r="G91" s="32">
        <f>SUM(E91+F91)</f>
        <v>94</v>
      </c>
      <c r="H91" s="153" t="s">
        <v>9</v>
      </c>
      <c r="I91" s="77">
        <v>23107</v>
      </c>
      <c r="K91" s="71">
        <f t="shared" si="1"/>
        <v>61</v>
      </c>
    </row>
    <row r="92" spans="1:11" ht="19.5">
      <c r="A92" s="38" t="s">
        <v>163</v>
      </c>
      <c r="B92" s="50" t="s">
        <v>87</v>
      </c>
      <c r="C92" s="51">
        <v>14.7</v>
      </c>
      <c r="D92" s="52">
        <v>18</v>
      </c>
      <c r="E92" s="51">
        <v>46</v>
      </c>
      <c r="F92" s="51">
        <v>48</v>
      </c>
      <c r="G92" s="32">
        <f>SUM(E92+F92)</f>
        <v>94</v>
      </c>
      <c r="H92" s="153" t="s">
        <v>9</v>
      </c>
      <c r="I92" s="77">
        <v>25041</v>
      </c>
      <c r="K92" s="71">
        <f t="shared" si="1"/>
        <v>56</v>
      </c>
    </row>
    <row r="93" spans="1:11" ht="19.5">
      <c r="A93" s="38" t="s">
        <v>138</v>
      </c>
      <c r="B93" s="50" t="s">
        <v>58</v>
      </c>
      <c r="C93" s="51">
        <v>10.1</v>
      </c>
      <c r="D93" s="52">
        <v>12</v>
      </c>
      <c r="E93" s="51">
        <v>46</v>
      </c>
      <c r="F93" s="51">
        <v>48</v>
      </c>
      <c r="G93" s="32">
        <f>SUM(E93+F93)</f>
        <v>94</v>
      </c>
      <c r="H93" s="153" t="s">
        <v>9</v>
      </c>
      <c r="I93" s="77">
        <v>28086</v>
      </c>
      <c r="K93" s="71">
        <f t="shared" si="1"/>
        <v>48</v>
      </c>
    </row>
    <row r="94" spans="1:11" ht="19.5">
      <c r="A94" s="38" t="s">
        <v>170</v>
      </c>
      <c r="B94" s="50" t="s">
        <v>87</v>
      </c>
      <c r="C94" s="51">
        <v>15.5</v>
      </c>
      <c r="D94" s="52">
        <v>19</v>
      </c>
      <c r="E94" s="51">
        <v>44</v>
      </c>
      <c r="F94" s="51">
        <v>50</v>
      </c>
      <c r="G94" s="32">
        <f>SUM(E94+F94)</f>
        <v>94</v>
      </c>
      <c r="H94" s="153" t="s">
        <v>9</v>
      </c>
      <c r="I94" s="77">
        <v>28568</v>
      </c>
      <c r="K94" s="71">
        <f t="shared" si="1"/>
        <v>46</v>
      </c>
    </row>
    <row r="95" spans="1:11" ht="19.5">
      <c r="A95" s="38" t="s">
        <v>181</v>
      </c>
      <c r="B95" s="50" t="s">
        <v>58</v>
      </c>
      <c r="C95" s="51">
        <v>16.8</v>
      </c>
      <c r="D95" s="52">
        <v>20</v>
      </c>
      <c r="E95" s="51">
        <v>48</v>
      </c>
      <c r="F95" s="51">
        <v>48</v>
      </c>
      <c r="G95" s="32">
        <f>SUM(E95+F95)</f>
        <v>96</v>
      </c>
      <c r="H95" s="153" t="s">
        <v>9</v>
      </c>
      <c r="I95" s="77">
        <v>23361</v>
      </c>
      <c r="K95" s="71">
        <f t="shared" si="1"/>
        <v>61</v>
      </c>
    </row>
    <row r="96" spans="1:11" ht="19.5">
      <c r="A96" s="38" t="s">
        <v>173</v>
      </c>
      <c r="B96" s="50" t="s">
        <v>51</v>
      </c>
      <c r="C96" s="51">
        <v>15.7</v>
      </c>
      <c r="D96" s="52">
        <v>19</v>
      </c>
      <c r="E96" s="51">
        <v>48</v>
      </c>
      <c r="F96" s="51">
        <v>48</v>
      </c>
      <c r="G96" s="32">
        <f>SUM(E96+F96)</f>
        <v>96</v>
      </c>
      <c r="H96" s="153" t="s">
        <v>9</v>
      </c>
      <c r="I96" s="77">
        <v>22814</v>
      </c>
      <c r="K96" s="71">
        <f t="shared" si="1"/>
        <v>62</v>
      </c>
    </row>
    <row r="97" spans="1:11" ht="19.5">
      <c r="A97" s="38" t="s">
        <v>147</v>
      </c>
      <c r="B97" s="50" t="s">
        <v>68</v>
      </c>
      <c r="C97" s="51">
        <v>11.6</v>
      </c>
      <c r="D97" s="52">
        <v>14</v>
      </c>
      <c r="E97" s="51">
        <v>48</v>
      </c>
      <c r="F97" s="51">
        <v>48</v>
      </c>
      <c r="G97" s="32">
        <f>SUM(E97+F97)</f>
        <v>96</v>
      </c>
      <c r="H97" s="153" t="s">
        <v>9</v>
      </c>
      <c r="I97" s="77">
        <v>30077</v>
      </c>
      <c r="K97" s="71">
        <f t="shared" si="1"/>
        <v>42</v>
      </c>
    </row>
    <row r="98" spans="1:11" ht="19.5">
      <c r="A98" s="38" t="s">
        <v>177</v>
      </c>
      <c r="B98" s="50" t="s">
        <v>51</v>
      </c>
      <c r="C98" s="51">
        <v>16</v>
      </c>
      <c r="D98" s="52">
        <v>19</v>
      </c>
      <c r="E98" s="51">
        <v>51</v>
      </c>
      <c r="F98" s="51">
        <v>46</v>
      </c>
      <c r="G98" s="32">
        <f>SUM(E98+F98)</f>
        <v>97</v>
      </c>
      <c r="H98" s="153" t="s">
        <v>9</v>
      </c>
      <c r="I98" s="77">
        <v>27470</v>
      </c>
      <c r="K98" s="71">
        <f t="shared" si="1"/>
        <v>49</v>
      </c>
    </row>
    <row r="99" spans="1:11" ht="19.5">
      <c r="A99" s="38" t="s">
        <v>165</v>
      </c>
      <c r="B99" s="50" t="s">
        <v>43</v>
      </c>
      <c r="C99" s="51">
        <v>14.9</v>
      </c>
      <c r="D99" s="52">
        <v>18</v>
      </c>
      <c r="E99" s="51">
        <v>51</v>
      </c>
      <c r="F99" s="51">
        <v>46</v>
      </c>
      <c r="G99" s="32">
        <f>SUM(E99+F99)</f>
        <v>97</v>
      </c>
      <c r="H99" s="153" t="s">
        <v>9</v>
      </c>
      <c r="I99" s="77">
        <v>24008</v>
      </c>
      <c r="K99" s="71">
        <f t="shared" si="1"/>
        <v>59</v>
      </c>
    </row>
    <row r="100" spans="1:11" ht="19.5">
      <c r="A100" s="38" t="s">
        <v>148</v>
      </c>
      <c r="B100" s="50" t="s">
        <v>49</v>
      </c>
      <c r="C100" s="51">
        <v>11.6</v>
      </c>
      <c r="D100" s="52">
        <v>14</v>
      </c>
      <c r="E100" s="51">
        <v>49</v>
      </c>
      <c r="F100" s="51">
        <v>48</v>
      </c>
      <c r="G100" s="32">
        <f>SUM(E100+F100)</f>
        <v>97</v>
      </c>
      <c r="H100" s="153" t="s">
        <v>9</v>
      </c>
      <c r="I100" s="77">
        <v>23632</v>
      </c>
      <c r="K100" s="71">
        <f t="shared" si="1"/>
        <v>60</v>
      </c>
    </row>
    <row r="101" spans="1:11" ht="19.5">
      <c r="A101" s="38" t="s">
        <v>156</v>
      </c>
      <c r="B101" s="50" t="s">
        <v>49</v>
      </c>
      <c r="C101" s="51">
        <v>13.4</v>
      </c>
      <c r="D101" s="52">
        <v>16</v>
      </c>
      <c r="E101" s="51">
        <v>47</v>
      </c>
      <c r="F101" s="51">
        <v>50</v>
      </c>
      <c r="G101" s="32">
        <f>SUM(E101+F101)</f>
        <v>97</v>
      </c>
      <c r="H101" s="153" t="s">
        <v>9</v>
      </c>
      <c r="I101" s="77">
        <v>24139</v>
      </c>
      <c r="K101" s="71">
        <f t="shared" si="1"/>
        <v>58</v>
      </c>
    </row>
    <row r="102" spans="1:11" ht="19.5">
      <c r="A102" s="38" t="s">
        <v>166</v>
      </c>
      <c r="B102" s="50" t="s">
        <v>58</v>
      </c>
      <c r="C102" s="51">
        <v>15.1</v>
      </c>
      <c r="D102" s="52">
        <v>17</v>
      </c>
      <c r="E102" s="51">
        <v>49</v>
      </c>
      <c r="F102" s="51">
        <v>49</v>
      </c>
      <c r="G102" s="32">
        <f>SUM(E102+F102)</f>
        <v>98</v>
      </c>
      <c r="H102" s="153" t="s">
        <v>9</v>
      </c>
      <c r="I102" s="77">
        <v>26587</v>
      </c>
      <c r="K102" s="71">
        <f t="shared" si="1"/>
        <v>52</v>
      </c>
    </row>
    <row r="103" spans="1:11" ht="19.5">
      <c r="A103" s="38" t="s">
        <v>164</v>
      </c>
      <c r="B103" s="50" t="s">
        <v>51</v>
      </c>
      <c r="C103" s="51">
        <v>14.7</v>
      </c>
      <c r="D103" s="52">
        <v>18</v>
      </c>
      <c r="E103" s="51">
        <v>48</v>
      </c>
      <c r="F103" s="51">
        <v>50</v>
      </c>
      <c r="G103" s="32">
        <f>SUM(E103+F103)</f>
        <v>98</v>
      </c>
      <c r="H103" s="153" t="s">
        <v>9</v>
      </c>
      <c r="I103" s="77">
        <v>21180</v>
      </c>
      <c r="K103" s="71">
        <f t="shared" si="1"/>
        <v>67</v>
      </c>
    </row>
    <row r="104" spans="1:11" ht="19.5">
      <c r="A104" s="38" t="s">
        <v>127</v>
      </c>
      <c r="B104" s="50" t="s">
        <v>34</v>
      </c>
      <c r="C104" s="51">
        <v>9.9</v>
      </c>
      <c r="D104" s="52">
        <v>12</v>
      </c>
      <c r="E104" s="51">
        <v>45</v>
      </c>
      <c r="F104" s="51">
        <v>53</v>
      </c>
      <c r="G104" s="32">
        <f>SUM(E104+F104)</f>
        <v>98</v>
      </c>
      <c r="H104" s="153" t="s">
        <v>9</v>
      </c>
      <c r="I104" s="77">
        <v>31504</v>
      </c>
      <c r="K104" s="71">
        <f t="shared" si="1"/>
        <v>38</v>
      </c>
    </row>
    <row r="105" spans="1:11" ht="19.5">
      <c r="A105" s="38" t="s">
        <v>178</v>
      </c>
      <c r="B105" s="50" t="s">
        <v>87</v>
      </c>
      <c r="C105" s="51">
        <v>16.2</v>
      </c>
      <c r="D105" s="52">
        <v>20</v>
      </c>
      <c r="E105" s="51">
        <v>49</v>
      </c>
      <c r="F105" s="51">
        <v>50</v>
      </c>
      <c r="G105" s="32">
        <f>SUM(E105+F105)</f>
        <v>99</v>
      </c>
      <c r="H105" s="153" t="s">
        <v>9</v>
      </c>
      <c r="I105" s="77">
        <v>28033</v>
      </c>
      <c r="K105" s="71">
        <f t="shared" si="1"/>
        <v>48</v>
      </c>
    </row>
    <row r="106" spans="1:11" ht="19.5">
      <c r="A106" s="38" t="s">
        <v>192</v>
      </c>
      <c r="B106" s="50" t="s">
        <v>34</v>
      </c>
      <c r="C106" s="51">
        <v>20</v>
      </c>
      <c r="D106" s="52">
        <v>24</v>
      </c>
      <c r="E106" s="51">
        <v>47</v>
      </c>
      <c r="F106" s="51">
        <v>52</v>
      </c>
      <c r="G106" s="32">
        <f>SUM(E106+F106)</f>
        <v>99</v>
      </c>
      <c r="H106" s="153" t="s">
        <v>9</v>
      </c>
      <c r="I106" s="77">
        <v>21135</v>
      </c>
      <c r="K106" s="71">
        <f t="shared" si="1"/>
        <v>67</v>
      </c>
    </row>
    <row r="107" spans="1:11" ht="19.5">
      <c r="A107" s="38" t="s">
        <v>188</v>
      </c>
      <c r="B107" s="50" t="s">
        <v>49</v>
      </c>
      <c r="C107" s="51">
        <v>19.100000000000001</v>
      </c>
      <c r="D107" s="52">
        <v>23</v>
      </c>
      <c r="E107" s="51">
        <v>47</v>
      </c>
      <c r="F107" s="51">
        <v>52</v>
      </c>
      <c r="G107" s="32">
        <f>SUM(E107+F107)</f>
        <v>99</v>
      </c>
      <c r="H107" s="153" t="s">
        <v>9</v>
      </c>
      <c r="I107" s="77">
        <v>18816</v>
      </c>
      <c r="K107" s="71">
        <f t="shared" si="1"/>
        <v>73</v>
      </c>
    </row>
    <row r="108" spans="1:11" ht="19.5">
      <c r="A108" s="38" t="s">
        <v>212</v>
      </c>
      <c r="B108" s="50" t="s">
        <v>87</v>
      </c>
      <c r="C108" s="51">
        <v>24.4</v>
      </c>
      <c r="D108" s="52">
        <v>30</v>
      </c>
      <c r="E108" s="51">
        <v>46</v>
      </c>
      <c r="F108" s="51">
        <v>53</v>
      </c>
      <c r="G108" s="32">
        <f>SUM(E108+F108)</f>
        <v>99</v>
      </c>
      <c r="H108" s="153" t="s">
        <v>9</v>
      </c>
      <c r="I108" s="77">
        <v>21213</v>
      </c>
      <c r="K108" s="71">
        <f t="shared" si="1"/>
        <v>66</v>
      </c>
    </row>
    <row r="109" spans="1:11" ht="19.5">
      <c r="A109" s="38" t="s">
        <v>206</v>
      </c>
      <c r="B109" s="50" t="s">
        <v>51</v>
      </c>
      <c r="C109" s="51">
        <v>23.6</v>
      </c>
      <c r="D109" s="52">
        <v>29</v>
      </c>
      <c r="E109" s="51">
        <v>52</v>
      </c>
      <c r="F109" s="51">
        <v>48</v>
      </c>
      <c r="G109" s="32">
        <f>SUM(E109+F109)</f>
        <v>100</v>
      </c>
      <c r="H109" s="153" t="s">
        <v>9</v>
      </c>
      <c r="I109" s="77">
        <v>21570</v>
      </c>
      <c r="K109" s="71">
        <f t="shared" si="1"/>
        <v>65</v>
      </c>
    </row>
    <row r="110" spans="1:11" ht="19.5">
      <c r="A110" s="38" t="s">
        <v>122</v>
      </c>
      <c r="B110" s="50" t="s">
        <v>43</v>
      </c>
      <c r="C110" s="51">
        <v>9.4</v>
      </c>
      <c r="D110" s="52">
        <v>11</v>
      </c>
      <c r="E110" s="51">
        <v>46</v>
      </c>
      <c r="F110" s="51">
        <v>54</v>
      </c>
      <c r="G110" s="32">
        <f>SUM(E110+F110)</f>
        <v>100</v>
      </c>
      <c r="H110" s="153" t="s">
        <v>9</v>
      </c>
      <c r="I110" s="77">
        <v>26334</v>
      </c>
      <c r="K110" s="71">
        <f t="shared" si="1"/>
        <v>52</v>
      </c>
    </row>
    <row r="111" spans="1:11" ht="19.5">
      <c r="A111" s="38" t="s">
        <v>210</v>
      </c>
      <c r="B111" s="50" t="s">
        <v>51</v>
      </c>
      <c r="C111" s="51">
        <v>24.3</v>
      </c>
      <c r="D111" s="52">
        <v>30</v>
      </c>
      <c r="E111" s="51">
        <v>51</v>
      </c>
      <c r="F111" s="51">
        <v>50</v>
      </c>
      <c r="G111" s="32">
        <f>SUM(E111+F111)</f>
        <v>101</v>
      </c>
      <c r="H111" s="153" t="s">
        <v>9</v>
      </c>
      <c r="I111" s="77">
        <v>19579</v>
      </c>
      <c r="K111" s="71">
        <f t="shared" si="1"/>
        <v>71</v>
      </c>
    </row>
    <row r="112" spans="1:11" ht="19.5">
      <c r="A112" s="38" t="s">
        <v>154</v>
      </c>
      <c r="B112" s="50" t="s">
        <v>77</v>
      </c>
      <c r="C112" s="51">
        <v>12.9</v>
      </c>
      <c r="D112" s="52">
        <v>16</v>
      </c>
      <c r="E112" s="51">
        <v>49</v>
      </c>
      <c r="F112" s="51">
        <v>52</v>
      </c>
      <c r="G112" s="32">
        <f>SUM(E112+F112)</f>
        <v>101</v>
      </c>
      <c r="H112" s="153" t="s">
        <v>9</v>
      </c>
      <c r="I112" s="77">
        <v>33654</v>
      </c>
      <c r="K112" s="71">
        <f t="shared" si="1"/>
        <v>32</v>
      </c>
    </row>
    <row r="113" spans="1:11" ht="19.5">
      <c r="A113" s="38" t="s">
        <v>183</v>
      </c>
      <c r="B113" s="50" t="s">
        <v>87</v>
      </c>
      <c r="C113" s="51">
        <v>17.399999999999999</v>
      </c>
      <c r="D113" s="52">
        <v>21</v>
      </c>
      <c r="E113" s="51">
        <v>52</v>
      </c>
      <c r="F113" s="51">
        <v>50</v>
      </c>
      <c r="G113" s="32">
        <f>SUM(E113+F113)</f>
        <v>102</v>
      </c>
      <c r="H113" s="153" t="s">
        <v>9</v>
      </c>
      <c r="I113" s="77">
        <v>17126</v>
      </c>
      <c r="K113" s="71">
        <f t="shared" si="1"/>
        <v>78</v>
      </c>
    </row>
    <row r="114" spans="1:11" ht="19.5">
      <c r="A114" s="38" t="s">
        <v>187</v>
      </c>
      <c r="B114" s="50" t="s">
        <v>87</v>
      </c>
      <c r="C114" s="51">
        <v>19.100000000000001</v>
      </c>
      <c r="D114" s="52">
        <v>23</v>
      </c>
      <c r="E114" s="51">
        <v>51</v>
      </c>
      <c r="F114" s="51">
        <v>51</v>
      </c>
      <c r="G114" s="32">
        <f>SUM(E114+F114)</f>
        <v>102</v>
      </c>
      <c r="H114" s="153" t="s">
        <v>9</v>
      </c>
      <c r="I114" s="77">
        <v>24585</v>
      </c>
      <c r="K114" s="71">
        <f t="shared" si="1"/>
        <v>57</v>
      </c>
    </row>
    <row r="115" spans="1:11" ht="19.5">
      <c r="A115" s="38" t="s">
        <v>169</v>
      </c>
      <c r="B115" s="50" t="s">
        <v>34</v>
      </c>
      <c r="C115" s="51">
        <v>15.5</v>
      </c>
      <c r="D115" s="52">
        <v>19</v>
      </c>
      <c r="E115" s="51">
        <v>56</v>
      </c>
      <c r="F115" s="51">
        <v>47</v>
      </c>
      <c r="G115" s="32">
        <f>SUM(E115+F115)</f>
        <v>103</v>
      </c>
      <c r="H115" s="153" t="s">
        <v>9</v>
      </c>
      <c r="I115" s="77">
        <v>25161</v>
      </c>
      <c r="K115" s="71">
        <f t="shared" si="1"/>
        <v>56</v>
      </c>
    </row>
    <row r="116" spans="1:11" ht="19.5">
      <c r="A116" s="38" t="s">
        <v>205</v>
      </c>
      <c r="B116" s="50" t="s">
        <v>34</v>
      </c>
      <c r="C116" s="51">
        <v>23.5</v>
      </c>
      <c r="D116" s="52">
        <v>29</v>
      </c>
      <c r="E116" s="51">
        <v>54</v>
      </c>
      <c r="F116" s="51">
        <v>49</v>
      </c>
      <c r="G116" s="32">
        <f>SUM(E116+F116)</f>
        <v>103</v>
      </c>
      <c r="H116" s="153" t="s">
        <v>9</v>
      </c>
      <c r="I116" s="77">
        <v>17524</v>
      </c>
      <c r="K116" s="71">
        <f t="shared" si="1"/>
        <v>77</v>
      </c>
    </row>
    <row r="117" spans="1:11" ht="19.5">
      <c r="A117" s="38" t="s">
        <v>189</v>
      </c>
      <c r="B117" s="50" t="s">
        <v>137</v>
      </c>
      <c r="C117" s="51">
        <v>19.399999999999999</v>
      </c>
      <c r="D117" s="52">
        <v>24</v>
      </c>
      <c r="E117" s="51">
        <v>54</v>
      </c>
      <c r="F117" s="51">
        <v>49</v>
      </c>
      <c r="G117" s="32">
        <f>SUM(E117+F117)</f>
        <v>103</v>
      </c>
      <c r="H117" s="153" t="s">
        <v>9</v>
      </c>
      <c r="I117" s="77">
        <v>24886</v>
      </c>
      <c r="K117" s="71">
        <f t="shared" si="1"/>
        <v>56</v>
      </c>
    </row>
    <row r="118" spans="1:11" ht="19.5">
      <c r="A118" s="38" t="s">
        <v>167</v>
      </c>
      <c r="B118" s="50" t="s">
        <v>51</v>
      </c>
      <c r="C118" s="51">
        <v>15.1</v>
      </c>
      <c r="D118" s="52">
        <v>18</v>
      </c>
      <c r="E118" s="51">
        <v>49</v>
      </c>
      <c r="F118" s="51">
        <v>54</v>
      </c>
      <c r="G118" s="32">
        <f>SUM(E118+F118)</f>
        <v>103</v>
      </c>
      <c r="H118" s="153" t="s">
        <v>9</v>
      </c>
      <c r="I118" s="77">
        <v>31639</v>
      </c>
      <c r="K118" s="71">
        <f t="shared" si="1"/>
        <v>38</v>
      </c>
    </row>
    <row r="119" spans="1:11" ht="19.5">
      <c r="A119" s="38" t="s">
        <v>191</v>
      </c>
      <c r="B119" s="50" t="s">
        <v>82</v>
      </c>
      <c r="C119" s="51">
        <v>19.899999999999999</v>
      </c>
      <c r="D119" s="52">
        <v>24</v>
      </c>
      <c r="E119" s="51">
        <v>53</v>
      </c>
      <c r="F119" s="51">
        <v>51</v>
      </c>
      <c r="G119" s="32">
        <f>SUM(E119+F119)</f>
        <v>104</v>
      </c>
      <c r="H119" s="153" t="s">
        <v>9</v>
      </c>
      <c r="I119" s="77">
        <v>19578</v>
      </c>
      <c r="K119" s="71">
        <f t="shared" si="1"/>
        <v>71</v>
      </c>
    </row>
    <row r="120" spans="1:11" ht="19.5">
      <c r="A120" s="38" t="s">
        <v>182</v>
      </c>
      <c r="B120" s="50" t="s">
        <v>87</v>
      </c>
      <c r="C120" s="51">
        <v>17.2</v>
      </c>
      <c r="D120" s="52">
        <v>21</v>
      </c>
      <c r="E120" s="51">
        <v>51</v>
      </c>
      <c r="F120" s="51">
        <v>53</v>
      </c>
      <c r="G120" s="32">
        <f>SUM(E120+F120)</f>
        <v>104</v>
      </c>
      <c r="H120" s="153" t="s">
        <v>9</v>
      </c>
      <c r="I120" s="77">
        <v>28750</v>
      </c>
      <c r="K120" s="71">
        <f t="shared" si="1"/>
        <v>46</v>
      </c>
    </row>
    <row r="121" spans="1:11" ht="19.5">
      <c r="A121" s="38" t="s">
        <v>195</v>
      </c>
      <c r="B121" s="50" t="s">
        <v>87</v>
      </c>
      <c r="C121" s="51">
        <v>20.6</v>
      </c>
      <c r="D121" s="52">
        <v>25</v>
      </c>
      <c r="E121" s="51">
        <v>50</v>
      </c>
      <c r="F121" s="51">
        <v>54</v>
      </c>
      <c r="G121" s="32">
        <f>SUM(E121+F121)</f>
        <v>104</v>
      </c>
      <c r="H121" s="153" t="s">
        <v>9</v>
      </c>
      <c r="I121" s="77">
        <v>24230</v>
      </c>
      <c r="K121" s="71">
        <f t="shared" si="1"/>
        <v>58</v>
      </c>
    </row>
    <row r="122" spans="1:11" ht="19.5">
      <c r="A122" s="38" t="s">
        <v>179</v>
      </c>
      <c r="B122" s="50" t="s">
        <v>58</v>
      </c>
      <c r="C122" s="51">
        <v>16.3</v>
      </c>
      <c r="D122" s="52">
        <v>20</v>
      </c>
      <c r="E122" s="51">
        <v>52</v>
      </c>
      <c r="F122" s="51">
        <v>53</v>
      </c>
      <c r="G122" s="32">
        <f>SUM(E122+F122)</f>
        <v>105</v>
      </c>
      <c r="H122" s="153" t="s">
        <v>9</v>
      </c>
      <c r="I122" s="77">
        <v>20383</v>
      </c>
      <c r="K122" s="71">
        <f t="shared" si="1"/>
        <v>69</v>
      </c>
    </row>
    <row r="123" spans="1:11" ht="19.5">
      <c r="A123" s="38" t="s">
        <v>215</v>
      </c>
      <c r="B123" s="50" t="s">
        <v>49</v>
      </c>
      <c r="C123" s="51">
        <v>25.3</v>
      </c>
      <c r="D123" s="52">
        <v>31</v>
      </c>
      <c r="E123" s="51">
        <v>52</v>
      </c>
      <c r="F123" s="51">
        <v>53</v>
      </c>
      <c r="G123" s="32">
        <f>SUM(E123+F123)</f>
        <v>105</v>
      </c>
      <c r="H123" s="153" t="s">
        <v>9</v>
      </c>
      <c r="I123" s="77">
        <v>21290</v>
      </c>
      <c r="K123" s="71">
        <f t="shared" si="1"/>
        <v>66</v>
      </c>
    </row>
    <row r="124" spans="1:11" ht="19.5">
      <c r="A124" s="38" t="s">
        <v>197</v>
      </c>
      <c r="B124" s="50" t="s">
        <v>34</v>
      </c>
      <c r="C124" s="51">
        <v>21.1</v>
      </c>
      <c r="D124" s="52">
        <v>26</v>
      </c>
      <c r="E124" s="51">
        <v>57</v>
      </c>
      <c r="F124" s="51">
        <v>49</v>
      </c>
      <c r="G124" s="32">
        <f>SUM(E124+F124)</f>
        <v>106</v>
      </c>
      <c r="H124" s="153" t="s">
        <v>9</v>
      </c>
      <c r="I124" s="77">
        <v>21662</v>
      </c>
      <c r="K124" s="71">
        <f t="shared" si="1"/>
        <v>65</v>
      </c>
    </row>
    <row r="125" spans="1:11" ht="19.5">
      <c r="A125" s="38" t="s">
        <v>201</v>
      </c>
      <c r="B125" s="50" t="s">
        <v>87</v>
      </c>
      <c r="C125" s="51">
        <v>21.8</v>
      </c>
      <c r="D125" s="52">
        <v>27</v>
      </c>
      <c r="E125" s="51">
        <v>56</v>
      </c>
      <c r="F125" s="51">
        <v>50</v>
      </c>
      <c r="G125" s="32">
        <f>SUM(E125+F125)</f>
        <v>106</v>
      </c>
      <c r="H125" s="153" t="s">
        <v>9</v>
      </c>
      <c r="I125" s="77">
        <v>28680</v>
      </c>
      <c r="K125" s="71">
        <f t="shared" si="1"/>
        <v>46</v>
      </c>
    </row>
    <row r="126" spans="1:11" ht="19.5">
      <c r="A126" s="38" t="s">
        <v>203</v>
      </c>
      <c r="B126" s="50" t="s">
        <v>34</v>
      </c>
      <c r="C126" s="51">
        <v>22.8</v>
      </c>
      <c r="D126" s="52">
        <v>28</v>
      </c>
      <c r="E126" s="51">
        <v>52</v>
      </c>
      <c r="F126" s="51">
        <v>54</v>
      </c>
      <c r="G126" s="32">
        <f>SUM(E126+F126)</f>
        <v>106</v>
      </c>
      <c r="H126" s="153" t="s">
        <v>9</v>
      </c>
      <c r="I126" s="77">
        <v>20764</v>
      </c>
      <c r="K126" s="71">
        <f t="shared" si="1"/>
        <v>68</v>
      </c>
    </row>
    <row r="127" spans="1:11" ht="19.5">
      <c r="A127" s="38" t="s">
        <v>184</v>
      </c>
      <c r="B127" s="50" t="s">
        <v>72</v>
      </c>
      <c r="C127" s="51">
        <v>17.600000000000001</v>
      </c>
      <c r="D127" s="52">
        <v>21</v>
      </c>
      <c r="E127" s="51">
        <v>51</v>
      </c>
      <c r="F127" s="51">
        <v>55</v>
      </c>
      <c r="G127" s="32">
        <f>SUM(E127+F127)</f>
        <v>106</v>
      </c>
      <c r="H127" s="153" t="s">
        <v>9</v>
      </c>
      <c r="I127" s="77">
        <v>23880</v>
      </c>
      <c r="K127" s="71">
        <f t="shared" si="1"/>
        <v>59</v>
      </c>
    </row>
    <row r="128" spans="1:11" ht="19.5">
      <c r="A128" s="38" t="s">
        <v>211</v>
      </c>
      <c r="B128" s="50" t="s">
        <v>49</v>
      </c>
      <c r="C128" s="51">
        <v>24.4</v>
      </c>
      <c r="D128" s="52">
        <v>30</v>
      </c>
      <c r="E128" s="51">
        <v>57</v>
      </c>
      <c r="F128" s="51">
        <v>50</v>
      </c>
      <c r="G128" s="32">
        <f>SUM(E128+F128)</f>
        <v>107</v>
      </c>
      <c r="H128" s="153" t="s">
        <v>9</v>
      </c>
      <c r="I128" s="77">
        <v>25427</v>
      </c>
      <c r="K128" s="71">
        <f t="shared" si="1"/>
        <v>55</v>
      </c>
    </row>
    <row r="129" spans="1:11" ht="19.5">
      <c r="A129" s="38" t="s">
        <v>193</v>
      </c>
      <c r="B129" s="50" t="s">
        <v>82</v>
      </c>
      <c r="C129" s="51">
        <v>20</v>
      </c>
      <c r="D129" s="52">
        <v>24</v>
      </c>
      <c r="E129" s="51">
        <v>54</v>
      </c>
      <c r="F129" s="51">
        <v>53</v>
      </c>
      <c r="G129" s="32">
        <f>SUM(E129+F129)</f>
        <v>107</v>
      </c>
      <c r="H129" s="153" t="s">
        <v>9</v>
      </c>
      <c r="I129" s="77">
        <v>22754</v>
      </c>
      <c r="K129" s="71">
        <f t="shared" si="1"/>
        <v>62</v>
      </c>
    </row>
    <row r="130" spans="1:11" ht="19.5">
      <c r="A130" s="38" t="s">
        <v>209</v>
      </c>
      <c r="B130" s="50" t="s">
        <v>51</v>
      </c>
      <c r="C130" s="51">
        <v>24.2</v>
      </c>
      <c r="D130" s="52">
        <v>30</v>
      </c>
      <c r="E130" s="51">
        <v>53</v>
      </c>
      <c r="F130" s="51">
        <v>54</v>
      </c>
      <c r="G130" s="32">
        <f>SUM(E130+F130)</f>
        <v>107</v>
      </c>
      <c r="H130" s="153" t="s">
        <v>9</v>
      </c>
      <c r="I130" s="77">
        <v>20217</v>
      </c>
      <c r="K130" s="71">
        <f t="shared" si="1"/>
        <v>69</v>
      </c>
    </row>
    <row r="131" spans="1:11" ht="19.5">
      <c r="A131" s="38" t="s">
        <v>223</v>
      </c>
      <c r="B131" s="50" t="s">
        <v>113</v>
      </c>
      <c r="C131" s="51">
        <v>30.6</v>
      </c>
      <c r="D131" s="52">
        <v>37</v>
      </c>
      <c r="E131" s="51">
        <v>53</v>
      </c>
      <c r="F131" s="51">
        <v>55</v>
      </c>
      <c r="G131" s="32">
        <f>SUM(E131+F131)</f>
        <v>108</v>
      </c>
      <c r="H131" s="153" t="s">
        <v>9</v>
      </c>
      <c r="I131" s="77">
        <v>19681</v>
      </c>
      <c r="K131" s="71">
        <f t="shared" si="1"/>
        <v>71</v>
      </c>
    </row>
    <row r="132" spans="1:11" ht="19.5">
      <c r="A132" s="38" t="s">
        <v>198</v>
      </c>
      <c r="B132" s="50" t="s">
        <v>113</v>
      </c>
      <c r="C132" s="51">
        <v>21.3</v>
      </c>
      <c r="D132" s="52">
        <v>26</v>
      </c>
      <c r="E132" s="51">
        <v>50</v>
      </c>
      <c r="F132" s="51">
        <v>58</v>
      </c>
      <c r="G132" s="32">
        <f>SUM(E132+F132)</f>
        <v>108</v>
      </c>
      <c r="H132" s="153" t="s">
        <v>9</v>
      </c>
      <c r="I132" s="77">
        <v>27966</v>
      </c>
      <c r="K132" s="71">
        <f t="shared" si="1"/>
        <v>48</v>
      </c>
    </row>
    <row r="133" spans="1:11" ht="19.5">
      <c r="A133" s="38" t="s">
        <v>186</v>
      </c>
      <c r="B133" s="50" t="s">
        <v>58</v>
      </c>
      <c r="C133" s="51">
        <v>18.3</v>
      </c>
      <c r="D133" s="52">
        <v>22</v>
      </c>
      <c r="E133" s="51">
        <v>49</v>
      </c>
      <c r="F133" s="51">
        <v>59</v>
      </c>
      <c r="G133" s="32">
        <f>SUM(E133+F133)</f>
        <v>108</v>
      </c>
      <c r="H133" s="153" t="s">
        <v>9</v>
      </c>
      <c r="I133" s="77">
        <v>28319</v>
      </c>
      <c r="K133" s="71">
        <f t="shared" si="1"/>
        <v>47</v>
      </c>
    </row>
    <row r="134" spans="1:11" ht="19.5">
      <c r="A134" s="38" t="s">
        <v>194</v>
      </c>
      <c r="B134" s="50" t="s">
        <v>34</v>
      </c>
      <c r="C134" s="51">
        <v>20.6</v>
      </c>
      <c r="D134" s="52">
        <v>25</v>
      </c>
      <c r="E134" s="51">
        <v>59</v>
      </c>
      <c r="F134" s="51">
        <v>50</v>
      </c>
      <c r="G134" s="32">
        <f>SUM(E134+F134)</f>
        <v>109</v>
      </c>
      <c r="H134" s="153" t="s">
        <v>9</v>
      </c>
      <c r="I134" s="77">
        <v>19068</v>
      </c>
      <c r="K134" s="71">
        <f t="shared" si="1"/>
        <v>72</v>
      </c>
    </row>
    <row r="135" spans="1:11" ht="19.5">
      <c r="A135" s="38" t="s">
        <v>216</v>
      </c>
      <c r="B135" s="50" t="s">
        <v>51</v>
      </c>
      <c r="C135" s="51">
        <v>25.7</v>
      </c>
      <c r="D135" s="52">
        <v>31</v>
      </c>
      <c r="E135" s="51">
        <v>54</v>
      </c>
      <c r="F135" s="51">
        <v>55</v>
      </c>
      <c r="G135" s="32">
        <f>SUM(E135+F135)</f>
        <v>109</v>
      </c>
      <c r="H135" s="153" t="s">
        <v>9</v>
      </c>
      <c r="I135" s="77">
        <v>25680</v>
      </c>
      <c r="K135" s="71">
        <f t="shared" si="1"/>
        <v>54</v>
      </c>
    </row>
    <row r="136" spans="1:11" ht="19.5">
      <c r="A136" s="38" t="s">
        <v>190</v>
      </c>
      <c r="B136" s="50" t="s">
        <v>43</v>
      </c>
      <c r="C136" s="51">
        <v>19.8</v>
      </c>
      <c r="D136" s="52">
        <v>24</v>
      </c>
      <c r="E136" s="51">
        <v>51</v>
      </c>
      <c r="F136" s="51">
        <v>58</v>
      </c>
      <c r="G136" s="32">
        <f>SUM(E136+F136)</f>
        <v>109</v>
      </c>
      <c r="H136" s="153" t="s">
        <v>9</v>
      </c>
      <c r="I136" s="77">
        <v>27316</v>
      </c>
      <c r="K136" s="71">
        <f t="shared" si="1"/>
        <v>50</v>
      </c>
    </row>
    <row r="137" spans="1:11" ht="19.5">
      <c r="A137" s="38" t="s">
        <v>208</v>
      </c>
      <c r="B137" s="50" t="s">
        <v>72</v>
      </c>
      <c r="C137" s="51">
        <v>23.7</v>
      </c>
      <c r="D137" s="52">
        <v>29</v>
      </c>
      <c r="E137" s="51">
        <v>57</v>
      </c>
      <c r="F137" s="51">
        <v>53</v>
      </c>
      <c r="G137" s="32">
        <f>SUM(E137+F137)</f>
        <v>110</v>
      </c>
      <c r="H137" s="153" t="s">
        <v>9</v>
      </c>
      <c r="I137" s="77">
        <v>21829</v>
      </c>
      <c r="K137" s="71">
        <f t="shared" si="1"/>
        <v>65</v>
      </c>
    </row>
    <row r="138" spans="1:11" ht="19.5">
      <c r="A138" s="38" t="s">
        <v>200</v>
      </c>
      <c r="B138" s="50" t="s">
        <v>113</v>
      </c>
      <c r="C138" s="51">
        <v>21.8</v>
      </c>
      <c r="D138" s="52">
        <v>27</v>
      </c>
      <c r="E138" s="51">
        <v>53</v>
      </c>
      <c r="F138" s="51">
        <v>58</v>
      </c>
      <c r="G138" s="32">
        <f>SUM(E138+F138)</f>
        <v>111</v>
      </c>
      <c r="H138" s="153" t="s">
        <v>9</v>
      </c>
      <c r="I138" s="77">
        <v>23376</v>
      </c>
      <c r="K138" s="71">
        <f t="shared" si="1"/>
        <v>61</v>
      </c>
    </row>
    <row r="139" spans="1:11" ht="19.5">
      <c r="A139" s="38" t="s">
        <v>199</v>
      </c>
      <c r="B139" s="50" t="s">
        <v>34</v>
      </c>
      <c r="C139" s="51">
        <v>21.3</v>
      </c>
      <c r="D139" s="52">
        <v>26</v>
      </c>
      <c r="E139" s="51">
        <v>53</v>
      </c>
      <c r="F139" s="51">
        <v>58</v>
      </c>
      <c r="G139" s="32">
        <f>SUM(E139+F139)</f>
        <v>111</v>
      </c>
      <c r="H139" s="153" t="s">
        <v>9</v>
      </c>
      <c r="I139" s="77">
        <v>30769</v>
      </c>
      <c r="K139" s="71">
        <f t="shared" si="1"/>
        <v>40</v>
      </c>
    </row>
    <row r="140" spans="1:11" ht="19.5">
      <c r="A140" s="38" t="s">
        <v>214</v>
      </c>
      <c r="B140" s="50" t="s">
        <v>51</v>
      </c>
      <c r="C140" s="51">
        <v>25.1</v>
      </c>
      <c r="D140" s="52">
        <v>31</v>
      </c>
      <c r="E140" s="51">
        <v>57</v>
      </c>
      <c r="F140" s="51">
        <v>55</v>
      </c>
      <c r="G140" s="32">
        <f>SUM(E140+F140)</f>
        <v>112</v>
      </c>
      <c r="H140" s="153" t="s">
        <v>9</v>
      </c>
      <c r="I140" s="77">
        <v>19718</v>
      </c>
      <c r="K140" s="71">
        <f t="shared" si="1"/>
        <v>71</v>
      </c>
    </row>
    <row r="141" spans="1:11" ht="19.5">
      <c r="A141" s="38" t="s">
        <v>219</v>
      </c>
      <c r="B141" s="50" t="s">
        <v>34</v>
      </c>
      <c r="C141" s="51">
        <v>28</v>
      </c>
      <c r="D141" s="52">
        <v>34</v>
      </c>
      <c r="E141" s="51">
        <v>62</v>
      </c>
      <c r="F141" s="51">
        <v>52</v>
      </c>
      <c r="G141" s="32">
        <f>SUM(E141+F141)</f>
        <v>114</v>
      </c>
      <c r="H141" s="153" t="s">
        <v>9</v>
      </c>
      <c r="I141" s="77">
        <v>20801</v>
      </c>
      <c r="K141" s="71">
        <f t="shared" ref="K141:K148" si="2">DATEDIF(I141,$K$12,"Y")</f>
        <v>68</v>
      </c>
    </row>
    <row r="142" spans="1:11" ht="19.5">
      <c r="A142" s="38" t="s">
        <v>196</v>
      </c>
      <c r="B142" s="50" t="s">
        <v>58</v>
      </c>
      <c r="C142" s="51">
        <v>20.7</v>
      </c>
      <c r="D142" s="52">
        <v>25</v>
      </c>
      <c r="E142" s="51">
        <v>56</v>
      </c>
      <c r="F142" s="51">
        <v>58</v>
      </c>
      <c r="G142" s="32">
        <f>SUM(E142+F142)</f>
        <v>114</v>
      </c>
      <c r="H142" s="153" t="s">
        <v>9</v>
      </c>
      <c r="I142" s="77">
        <v>28799</v>
      </c>
      <c r="K142" s="71">
        <f t="shared" si="2"/>
        <v>46</v>
      </c>
    </row>
    <row r="143" spans="1:11" ht="19.5">
      <c r="A143" s="38" t="s">
        <v>204</v>
      </c>
      <c r="B143" s="50" t="s">
        <v>34</v>
      </c>
      <c r="C143" s="51">
        <v>23.3</v>
      </c>
      <c r="D143" s="52">
        <v>28</v>
      </c>
      <c r="E143" s="51">
        <v>56</v>
      </c>
      <c r="F143" s="51">
        <v>59</v>
      </c>
      <c r="G143" s="32">
        <f>SUM(E143+F143)</f>
        <v>115</v>
      </c>
      <c r="H143" s="153" t="s">
        <v>9</v>
      </c>
      <c r="I143" s="77">
        <v>21343</v>
      </c>
      <c r="K143" s="71">
        <f t="shared" si="2"/>
        <v>66</v>
      </c>
    </row>
    <row r="144" spans="1:11" ht="19.5">
      <c r="A144" s="38" t="s">
        <v>225</v>
      </c>
      <c r="B144" s="50" t="s">
        <v>51</v>
      </c>
      <c r="C144" s="51">
        <v>31.3</v>
      </c>
      <c r="D144" s="52">
        <v>38</v>
      </c>
      <c r="E144" s="51">
        <v>63</v>
      </c>
      <c r="F144" s="51">
        <v>56</v>
      </c>
      <c r="G144" s="32">
        <f>SUM(E144+F144)</f>
        <v>119</v>
      </c>
      <c r="H144" s="153" t="s">
        <v>9</v>
      </c>
      <c r="I144" s="77">
        <v>33563</v>
      </c>
      <c r="K144" s="71">
        <f t="shared" si="2"/>
        <v>33</v>
      </c>
    </row>
    <row r="145" spans="1:11" ht="19.5">
      <c r="A145" s="38" t="s">
        <v>222</v>
      </c>
      <c r="B145" s="50" t="s">
        <v>87</v>
      </c>
      <c r="C145" s="51">
        <v>30.1</v>
      </c>
      <c r="D145" s="52">
        <v>37</v>
      </c>
      <c r="E145" s="51">
        <v>64</v>
      </c>
      <c r="F145" s="51">
        <v>56</v>
      </c>
      <c r="G145" s="32">
        <f>SUM(E145+F145)</f>
        <v>120</v>
      </c>
      <c r="H145" s="153" t="s">
        <v>9</v>
      </c>
      <c r="I145" s="77">
        <v>28764</v>
      </c>
      <c r="K145" s="71">
        <f t="shared" si="2"/>
        <v>46</v>
      </c>
    </row>
    <row r="146" spans="1:11" ht="19.5">
      <c r="A146" s="38" t="s">
        <v>220</v>
      </c>
      <c r="B146" s="50" t="s">
        <v>51</v>
      </c>
      <c r="C146" s="51">
        <v>28.7</v>
      </c>
      <c r="D146" s="52">
        <v>35</v>
      </c>
      <c r="E146" s="51">
        <v>63</v>
      </c>
      <c r="F146" s="51">
        <v>57</v>
      </c>
      <c r="G146" s="32">
        <f>SUM(E146+F146)</f>
        <v>120</v>
      </c>
      <c r="H146" s="153" t="s">
        <v>9</v>
      </c>
      <c r="I146" s="77">
        <v>33260</v>
      </c>
      <c r="K146" s="71">
        <f t="shared" si="2"/>
        <v>33</v>
      </c>
    </row>
    <row r="147" spans="1:11" ht="19.5">
      <c r="A147" s="38" t="s">
        <v>221</v>
      </c>
      <c r="B147" s="50" t="s">
        <v>51</v>
      </c>
      <c r="C147" s="51">
        <v>28.9</v>
      </c>
      <c r="D147" s="52">
        <v>35</v>
      </c>
      <c r="E147" s="51">
        <v>62</v>
      </c>
      <c r="F147" s="51">
        <v>64</v>
      </c>
      <c r="G147" s="32">
        <f>SUM(E147+F147)</f>
        <v>126</v>
      </c>
      <c r="H147" s="153" t="s">
        <v>9</v>
      </c>
      <c r="I147" s="77">
        <v>21722</v>
      </c>
      <c r="K147" s="71">
        <f t="shared" si="2"/>
        <v>65</v>
      </c>
    </row>
    <row r="148" spans="1:11" ht="19.5" thickBot="1">
      <c r="A148" s="154" t="s">
        <v>224</v>
      </c>
      <c r="B148" s="155" t="s">
        <v>82</v>
      </c>
      <c r="C148" s="156">
        <v>30.6</v>
      </c>
      <c r="D148" s="157">
        <v>37</v>
      </c>
      <c r="E148" s="156">
        <v>65</v>
      </c>
      <c r="F148" s="156">
        <v>64</v>
      </c>
      <c r="G148" s="158">
        <f>SUM(E148+F148)</f>
        <v>129</v>
      </c>
      <c r="H148" s="170" t="s">
        <v>9</v>
      </c>
      <c r="I148" s="160">
        <v>22259</v>
      </c>
      <c r="K148" s="71">
        <f t="shared" si="2"/>
        <v>64</v>
      </c>
    </row>
    <row r="149" spans="1:11" ht="19.5" thickBot="1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1" ht="20.25" thickBot="1">
      <c r="A150" s="106" t="s">
        <v>28</v>
      </c>
      <c r="B150" s="107"/>
      <c r="C150" s="107"/>
      <c r="D150" s="107"/>
      <c r="E150" s="107"/>
      <c r="F150" s="107"/>
      <c r="G150" s="107"/>
      <c r="H150" s="108"/>
      <c r="I150" s="1"/>
    </row>
    <row r="151" spans="1:11" ht="20.25" thickBot="1">
      <c r="A151" s="82" t="s">
        <v>10</v>
      </c>
      <c r="B151" s="83" t="s">
        <v>8</v>
      </c>
      <c r="C151" s="78" t="s">
        <v>16</v>
      </c>
      <c r="D151" s="84" t="s">
        <v>1</v>
      </c>
      <c r="E151" s="84" t="s">
        <v>2</v>
      </c>
      <c r="F151" s="84" t="s">
        <v>3</v>
      </c>
      <c r="G151" s="84" t="s">
        <v>4</v>
      </c>
      <c r="H151" s="84" t="s">
        <v>5</v>
      </c>
      <c r="I151" s="80" t="s">
        <v>29</v>
      </c>
    </row>
    <row r="152" spans="1:11" ht="19.5">
      <c r="A152" s="38" t="s">
        <v>129</v>
      </c>
      <c r="B152" s="50" t="s">
        <v>34</v>
      </c>
      <c r="C152" s="51">
        <v>3.4</v>
      </c>
      <c r="D152" s="52">
        <v>4</v>
      </c>
      <c r="E152" s="51">
        <v>36</v>
      </c>
      <c r="F152" s="51">
        <v>38</v>
      </c>
      <c r="G152" s="171">
        <f>SUM(E152+F152)</f>
        <v>74</v>
      </c>
      <c r="H152" s="153" t="s">
        <v>9</v>
      </c>
      <c r="I152" s="77">
        <v>33060</v>
      </c>
      <c r="K152" s="71">
        <f t="shared" ref="K152:K153" si="3">DATEDIF(I152,$K$12,"Y")</f>
        <v>34</v>
      </c>
    </row>
    <row r="153" spans="1:11" ht="19.5">
      <c r="A153" s="38" t="s">
        <v>37</v>
      </c>
      <c r="B153" s="50" t="s">
        <v>34</v>
      </c>
      <c r="C153" s="51">
        <v>0.1</v>
      </c>
      <c r="D153" s="52">
        <v>0</v>
      </c>
      <c r="E153" s="51">
        <v>43</v>
      </c>
      <c r="F153" s="51">
        <v>37</v>
      </c>
      <c r="G153" s="171">
        <f>SUM(E153+F153)</f>
        <v>80</v>
      </c>
      <c r="H153" s="153" t="s">
        <v>9</v>
      </c>
      <c r="I153" s="77">
        <v>25922</v>
      </c>
      <c r="K153" s="71">
        <f t="shared" si="3"/>
        <v>54</v>
      </c>
    </row>
    <row r="154" spans="1:11" ht="19.5">
      <c r="A154" s="38" t="s">
        <v>131</v>
      </c>
      <c r="B154" s="50" t="s">
        <v>43</v>
      </c>
      <c r="C154" s="51">
        <v>8.6999999999999993</v>
      </c>
      <c r="D154" s="52">
        <v>10</v>
      </c>
      <c r="E154" s="51">
        <v>43</v>
      </c>
      <c r="F154" s="51">
        <v>41</v>
      </c>
      <c r="G154" s="32">
        <f>SUM(E154+F154)</f>
        <v>84</v>
      </c>
      <c r="H154" s="153" t="s">
        <v>9</v>
      </c>
      <c r="I154" s="77">
        <v>23439</v>
      </c>
      <c r="K154" s="71">
        <f t="shared" ref="K154:K176" si="4">DATEDIF(I154,$K$12,"Y")</f>
        <v>60</v>
      </c>
    </row>
    <row r="155" spans="1:11" ht="19.5">
      <c r="A155" s="38" t="s">
        <v>132</v>
      </c>
      <c r="B155" s="50" t="s">
        <v>51</v>
      </c>
      <c r="C155" s="51">
        <v>8.6999999999999993</v>
      </c>
      <c r="D155" s="52">
        <v>10</v>
      </c>
      <c r="E155" s="51">
        <v>38</v>
      </c>
      <c r="F155" s="51">
        <v>47</v>
      </c>
      <c r="G155" s="32">
        <f>SUM(E155+F155)</f>
        <v>85</v>
      </c>
      <c r="H155" s="153" t="s">
        <v>9</v>
      </c>
      <c r="I155" s="77">
        <v>35020</v>
      </c>
      <c r="K155" s="71">
        <f t="shared" si="4"/>
        <v>29</v>
      </c>
    </row>
    <row r="156" spans="1:11" ht="19.5">
      <c r="A156" s="38" t="s">
        <v>128</v>
      </c>
      <c r="B156" s="50" t="s">
        <v>72</v>
      </c>
      <c r="C156" s="51">
        <v>1.5</v>
      </c>
      <c r="D156" s="52">
        <v>2</v>
      </c>
      <c r="E156" s="51">
        <v>46</v>
      </c>
      <c r="F156" s="51">
        <v>44</v>
      </c>
      <c r="G156" s="32">
        <f>SUM(E156+F156)</f>
        <v>90</v>
      </c>
      <c r="H156" s="153" t="s">
        <v>9</v>
      </c>
      <c r="I156" s="77">
        <v>30405</v>
      </c>
      <c r="K156" s="71">
        <f t="shared" si="4"/>
        <v>41</v>
      </c>
    </row>
    <row r="157" spans="1:11" ht="19.5">
      <c r="A157" s="38" t="s">
        <v>130</v>
      </c>
      <c r="B157" s="50" t="s">
        <v>43</v>
      </c>
      <c r="C157" s="51">
        <v>8.6</v>
      </c>
      <c r="D157" s="52">
        <v>10</v>
      </c>
      <c r="E157" s="51">
        <v>44</v>
      </c>
      <c r="F157" s="51">
        <v>47</v>
      </c>
      <c r="G157" s="32">
        <f>SUM(E157+F157)</f>
        <v>91</v>
      </c>
      <c r="H157" s="153" t="s">
        <v>9</v>
      </c>
      <c r="I157" s="77">
        <v>26905</v>
      </c>
      <c r="K157" s="71">
        <f t="shared" si="4"/>
        <v>51</v>
      </c>
    </row>
    <row r="158" spans="1:11" ht="19.5">
      <c r="A158" s="38" t="s">
        <v>135</v>
      </c>
      <c r="B158" s="50" t="s">
        <v>34</v>
      </c>
      <c r="C158" s="51">
        <v>18.5</v>
      </c>
      <c r="D158" s="52">
        <v>22</v>
      </c>
      <c r="E158" s="51">
        <v>47</v>
      </c>
      <c r="F158" s="51">
        <v>48</v>
      </c>
      <c r="G158" s="32">
        <f>SUM(E158+F158)</f>
        <v>95</v>
      </c>
      <c r="H158" s="153" t="s">
        <v>9</v>
      </c>
      <c r="I158" s="77">
        <v>19642</v>
      </c>
      <c r="K158" s="71">
        <f t="shared" si="4"/>
        <v>71</v>
      </c>
    </row>
    <row r="159" spans="1:11" ht="19.5">
      <c r="A159" s="38" t="s">
        <v>134</v>
      </c>
      <c r="B159" s="50" t="s">
        <v>43</v>
      </c>
      <c r="C159" s="51">
        <v>15.3</v>
      </c>
      <c r="D159" s="52">
        <v>18</v>
      </c>
      <c r="E159" s="51">
        <v>51</v>
      </c>
      <c r="F159" s="51">
        <v>45</v>
      </c>
      <c r="G159" s="32">
        <f>SUM(E159+F159)</f>
        <v>96</v>
      </c>
      <c r="H159" s="153" t="s">
        <v>9</v>
      </c>
      <c r="I159" s="77">
        <v>22018</v>
      </c>
      <c r="K159" s="71">
        <f t="shared" si="4"/>
        <v>64</v>
      </c>
    </row>
    <row r="160" spans="1:11" ht="19.5">
      <c r="A160" s="38" t="s">
        <v>133</v>
      </c>
      <c r="B160" s="50" t="s">
        <v>34</v>
      </c>
      <c r="C160" s="51">
        <v>11.8</v>
      </c>
      <c r="D160" s="52">
        <v>14</v>
      </c>
      <c r="E160" s="51">
        <v>53</v>
      </c>
      <c r="F160" s="51">
        <v>47</v>
      </c>
      <c r="G160" s="32">
        <f>SUM(E160+F160)</f>
        <v>100</v>
      </c>
      <c r="H160" s="153" t="s">
        <v>9</v>
      </c>
      <c r="I160" s="77">
        <v>25095</v>
      </c>
      <c r="K160" s="71">
        <f t="shared" si="4"/>
        <v>56</v>
      </c>
    </row>
    <row r="161" spans="1:11" ht="19.5">
      <c r="A161" s="38" t="s">
        <v>227</v>
      </c>
      <c r="B161" s="50" t="s">
        <v>34</v>
      </c>
      <c r="C161" s="51">
        <v>20.2</v>
      </c>
      <c r="D161" s="52">
        <v>24</v>
      </c>
      <c r="E161" s="51">
        <v>49</v>
      </c>
      <c r="F161" s="51">
        <v>52</v>
      </c>
      <c r="G161" s="32">
        <f>SUM(E161+F161)</f>
        <v>101</v>
      </c>
      <c r="H161" s="153" t="s">
        <v>9</v>
      </c>
      <c r="I161" s="77">
        <v>21908</v>
      </c>
      <c r="K161" s="71">
        <f t="shared" si="4"/>
        <v>65</v>
      </c>
    </row>
    <row r="162" spans="1:11" ht="19.5">
      <c r="A162" s="38" t="s">
        <v>136</v>
      </c>
      <c r="B162" s="50" t="s">
        <v>137</v>
      </c>
      <c r="C162" s="51">
        <v>19.600000000000001</v>
      </c>
      <c r="D162" s="52">
        <v>23</v>
      </c>
      <c r="E162" s="51">
        <v>48</v>
      </c>
      <c r="F162" s="51">
        <v>54</v>
      </c>
      <c r="G162" s="32">
        <f>SUM(E162+F162)</f>
        <v>102</v>
      </c>
      <c r="H162" s="153" t="s">
        <v>9</v>
      </c>
      <c r="I162" s="77">
        <v>20442</v>
      </c>
      <c r="K162" s="71">
        <f t="shared" si="4"/>
        <v>69</v>
      </c>
    </row>
    <row r="163" spans="1:11" ht="19.5">
      <c r="A163" s="38" t="s">
        <v>229</v>
      </c>
      <c r="B163" s="50" t="s">
        <v>51</v>
      </c>
      <c r="C163" s="51">
        <v>24.4</v>
      </c>
      <c r="D163" s="52">
        <v>29</v>
      </c>
      <c r="E163" s="51">
        <v>54</v>
      </c>
      <c r="F163" s="51">
        <v>50</v>
      </c>
      <c r="G163" s="32">
        <f>SUM(E163+F163)</f>
        <v>104</v>
      </c>
      <c r="H163" s="153" t="s">
        <v>9</v>
      </c>
      <c r="I163" s="77">
        <v>20121</v>
      </c>
      <c r="K163" s="71">
        <f t="shared" si="4"/>
        <v>69</v>
      </c>
    </row>
    <row r="164" spans="1:11" ht="19.5">
      <c r="A164" s="38" t="s">
        <v>236</v>
      </c>
      <c r="B164" s="50" t="s">
        <v>87</v>
      </c>
      <c r="C164" s="51">
        <v>30.7</v>
      </c>
      <c r="D164" s="52">
        <v>36</v>
      </c>
      <c r="E164" s="51">
        <v>47</v>
      </c>
      <c r="F164" s="51">
        <v>58</v>
      </c>
      <c r="G164" s="32">
        <f>SUM(E164+F164)</f>
        <v>105</v>
      </c>
      <c r="H164" s="153" t="s">
        <v>9</v>
      </c>
      <c r="I164" s="77">
        <v>26325</v>
      </c>
      <c r="K164" s="71">
        <f t="shared" si="4"/>
        <v>52</v>
      </c>
    </row>
    <row r="165" spans="1:11" ht="19.5">
      <c r="A165" s="38" t="s">
        <v>232</v>
      </c>
      <c r="B165" s="50" t="s">
        <v>51</v>
      </c>
      <c r="C165" s="51">
        <v>26.1</v>
      </c>
      <c r="D165" s="52">
        <v>31</v>
      </c>
      <c r="E165" s="51">
        <v>55</v>
      </c>
      <c r="F165" s="51">
        <v>53</v>
      </c>
      <c r="G165" s="32">
        <f>SUM(E165+F165)</f>
        <v>108</v>
      </c>
      <c r="H165" s="153" t="s">
        <v>9</v>
      </c>
      <c r="I165" s="77">
        <v>25653</v>
      </c>
      <c r="K165" s="71">
        <f t="shared" si="4"/>
        <v>54</v>
      </c>
    </row>
    <row r="166" spans="1:11" ht="19.5">
      <c r="A166" s="38" t="s">
        <v>230</v>
      </c>
      <c r="B166" s="50" t="s">
        <v>51</v>
      </c>
      <c r="C166" s="51">
        <v>24.8</v>
      </c>
      <c r="D166" s="52">
        <v>29</v>
      </c>
      <c r="E166" s="51">
        <v>46</v>
      </c>
      <c r="F166" s="51">
        <v>63</v>
      </c>
      <c r="G166" s="32">
        <f>SUM(E166+F166)</f>
        <v>109</v>
      </c>
      <c r="H166" s="153" t="s">
        <v>9</v>
      </c>
      <c r="I166" s="77">
        <v>25845</v>
      </c>
      <c r="K166" s="71">
        <f t="shared" si="4"/>
        <v>54</v>
      </c>
    </row>
    <row r="167" spans="1:11" ht="19.5">
      <c r="A167" s="38" t="s">
        <v>241</v>
      </c>
      <c r="B167" s="50" t="s">
        <v>82</v>
      </c>
      <c r="C167" s="51">
        <v>37.299999999999997</v>
      </c>
      <c r="D167" s="52">
        <v>44</v>
      </c>
      <c r="E167" s="51">
        <v>61</v>
      </c>
      <c r="F167" s="51">
        <v>54</v>
      </c>
      <c r="G167" s="32">
        <f>SUM(E167+F167)</f>
        <v>115</v>
      </c>
      <c r="H167" s="153" t="s">
        <v>9</v>
      </c>
      <c r="I167" s="77">
        <v>21897</v>
      </c>
      <c r="K167" s="71">
        <f t="shared" si="4"/>
        <v>65</v>
      </c>
    </row>
    <row r="168" spans="1:11" ht="19.5">
      <c r="A168" s="38" t="s">
        <v>231</v>
      </c>
      <c r="B168" s="50" t="s">
        <v>87</v>
      </c>
      <c r="C168" s="51">
        <v>25.2</v>
      </c>
      <c r="D168" s="52">
        <v>30</v>
      </c>
      <c r="E168" s="51">
        <v>56</v>
      </c>
      <c r="F168" s="51">
        <v>59</v>
      </c>
      <c r="G168" s="32">
        <f>SUM(E168+F168)</f>
        <v>115</v>
      </c>
      <c r="H168" s="153" t="s">
        <v>9</v>
      </c>
      <c r="I168" s="77">
        <v>22991</v>
      </c>
      <c r="K168" s="71">
        <f t="shared" si="4"/>
        <v>62</v>
      </c>
    </row>
    <row r="169" spans="1:11" ht="19.5">
      <c r="A169" s="38" t="s">
        <v>239</v>
      </c>
      <c r="B169" s="50" t="s">
        <v>34</v>
      </c>
      <c r="C169" s="51">
        <v>36.1</v>
      </c>
      <c r="D169" s="52">
        <v>42</v>
      </c>
      <c r="E169" s="51">
        <v>55</v>
      </c>
      <c r="F169" s="51">
        <v>61</v>
      </c>
      <c r="G169" s="32">
        <f>SUM(E169+F169)</f>
        <v>116</v>
      </c>
      <c r="H169" s="153" t="s">
        <v>9</v>
      </c>
      <c r="I169" s="77">
        <v>21697</v>
      </c>
      <c r="K169" s="71">
        <f t="shared" si="4"/>
        <v>65</v>
      </c>
    </row>
    <row r="170" spans="1:11" ht="19.5">
      <c r="A170" s="38" t="s">
        <v>234</v>
      </c>
      <c r="B170" s="50" t="s">
        <v>34</v>
      </c>
      <c r="C170" s="51">
        <v>27.9</v>
      </c>
      <c r="D170" s="52">
        <v>33</v>
      </c>
      <c r="E170" s="51">
        <v>57</v>
      </c>
      <c r="F170" s="51">
        <v>62</v>
      </c>
      <c r="G170" s="32">
        <f>SUM(E170+F170)</f>
        <v>119</v>
      </c>
      <c r="H170" s="153" t="s">
        <v>9</v>
      </c>
      <c r="I170" s="77">
        <v>19796</v>
      </c>
      <c r="K170" s="71">
        <f t="shared" si="4"/>
        <v>70</v>
      </c>
    </row>
    <row r="171" spans="1:11" ht="19.5">
      <c r="A171" s="38" t="s">
        <v>242</v>
      </c>
      <c r="B171" s="50" t="s">
        <v>49</v>
      </c>
      <c r="C171" s="51">
        <v>40.9</v>
      </c>
      <c r="D171" s="52">
        <v>48</v>
      </c>
      <c r="E171" s="51">
        <v>65</v>
      </c>
      <c r="F171" s="51">
        <v>58</v>
      </c>
      <c r="G171" s="32">
        <f>SUM(E171+F171)</f>
        <v>123</v>
      </c>
      <c r="H171" s="153" t="s">
        <v>9</v>
      </c>
      <c r="I171" s="77">
        <v>20615</v>
      </c>
      <c r="K171" s="71">
        <f t="shared" si="4"/>
        <v>68</v>
      </c>
    </row>
    <row r="172" spans="1:11" ht="19.5">
      <c r="A172" s="38" t="s">
        <v>235</v>
      </c>
      <c r="B172" s="50" t="s">
        <v>51</v>
      </c>
      <c r="C172" s="51">
        <v>29.7</v>
      </c>
      <c r="D172" s="52">
        <v>35</v>
      </c>
      <c r="E172" s="51">
        <v>65</v>
      </c>
      <c r="F172" s="51">
        <v>61</v>
      </c>
      <c r="G172" s="32">
        <f>SUM(E172+F172)</f>
        <v>126</v>
      </c>
      <c r="H172" s="153" t="s">
        <v>9</v>
      </c>
      <c r="I172" s="77">
        <v>22345</v>
      </c>
      <c r="K172" s="71">
        <f t="shared" si="4"/>
        <v>63</v>
      </c>
    </row>
    <row r="173" spans="1:11" ht="19.5">
      <c r="A173" s="38" t="s">
        <v>240</v>
      </c>
      <c r="B173" s="50" t="s">
        <v>49</v>
      </c>
      <c r="C173" s="51">
        <v>36.5</v>
      </c>
      <c r="D173" s="52">
        <v>43</v>
      </c>
      <c r="E173" s="51">
        <v>64</v>
      </c>
      <c r="F173" s="51">
        <v>62</v>
      </c>
      <c r="G173" s="32">
        <f>SUM(E173+F173)</f>
        <v>126</v>
      </c>
      <c r="H173" s="153" t="s">
        <v>9</v>
      </c>
      <c r="I173" s="77">
        <v>20252</v>
      </c>
      <c r="K173" s="71">
        <f t="shared" si="4"/>
        <v>69</v>
      </c>
    </row>
    <row r="174" spans="1:11" ht="19.5">
      <c r="A174" s="38" t="s">
        <v>237</v>
      </c>
      <c r="B174" s="50" t="s">
        <v>34</v>
      </c>
      <c r="C174" s="51">
        <v>32.6</v>
      </c>
      <c r="D174" s="52">
        <v>38</v>
      </c>
      <c r="E174" s="51">
        <v>66</v>
      </c>
      <c r="F174" s="51">
        <v>62</v>
      </c>
      <c r="G174" s="32">
        <f>SUM(E174+F174)</f>
        <v>128</v>
      </c>
      <c r="H174" s="153" t="s">
        <v>9</v>
      </c>
      <c r="I174" s="77">
        <v>22585</v>
      </c>
      <c r="K174" s="71">
        <f t="shared" si="4"/>
        <v>63</v>
      </c>
    </row>
    <row r="175" spans="1:11" ht="19.5">
      <c r="A175" s="38" t="s">
        <v>238</v>
      </c>
      <c r="B175" s="50" t="s">
        <v>34</v>
      </c>
      <c r="C175" s="51">
        <v>34.700000000000003</v>
      </c>
      <c r="D175" s="52">
        <v>41</v>
      </c>
      <c r="E175" s="51">
        <v>63</v>
      </c>
      <c r="F175" s="51">
        <v>66</v>
      </c>
      <c r="G175" s="32">
        <f>SUM(E175+F175)</f>
        <v>129</v>
      </c>
      <c r="H175" s="153" t="s">
        <v>9</v>
      </c>
      <c r="I175" s="77">
        <v>21697</v>
      </c>
      <c r="K175" s="71">
        <f t="shared" si="4"/>
        <v>65</v>
      </c>
    </row>
    <row r="176" spans="1:11" ht="19.5" thickBot="1">
      <c r="A176" s="154" t="s">
        <v>243</v>
      </c>
      <c r="B176" s="155" t="s">
        <v>51</v>
      </c>
      <c r="C176" s="156">
        <v>54</v>
      </c>
      <c r="D176" s="157">
        <v>64</v>
      </c>
      <c r="E176" s="156">
        <v>74</v>
      </c>
      <c r="F176" s="156">
        <v>71</v>
      </c>
      <c r="G176" s="158">
        <f>SUM(E176+F176)</f>
        <v>145</v>
      </c>
      <c r="H176" s="170" t="s">
        <v>9</v>
      </c>
      <c r="I176" s="160">
        <v>21107</v>
      </c>
      <c r="K176" s="71">
        <f t="shared" si="4"/>
        <v>67</v>
      </c>
    </row>
  </sheetData>
  <sortState xmlns:xlrd2="http://schemas.microsoft.com/office/spreadsheetml/2017/richdata2" ref="A13:I148">
    <sortCondition ref="G13:G148"/>
    <sortCondition ref="F13:F148"/>
    <sortCondition ref="E13:E148"/>
  </sortState>
  <mergeCells count="10">
    <mergeCell ref="A1:H1"/>
    <mergeCell ref="A2:H2"/>
    <mergeCell ref="A4:H4"/>
    <mergeCell ref="A5:H5"/>
    <mergeCell ref="A6:H6"/>
    <mergeCell ref="A150:H150"/>
    <mergeCell ref="A9:H9"/>
    <mergeCell ref="A10:H10"/>
    <mergeCell ref="A11:H11"/>
    <mergeCell ref="A8:H8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9"/>
  <sheetViews>
    <sheetView zoomScale="70" zoomScaleNormal="70" workbookViewId="0">
      <selection activeCell="A10" sqref="A10:H10"/>
    </sheetView>
  </sheetViews>
  <sheetFormatPr baseColWidth="10" defaultRowHeight="18.75"/>
  <cols>
    <col min="1" max="1" width="37.7109375" style="1" bestFit="1" customWidth="1"/>
    <col min="2" max="3" width="7.7109375" style="27" customWidth="1"/>
    <col min="4" max="8" width="6.7109375" style="2" customWidth="1"/>
    <col min="9" max="9" width="2.85546875" style="1" customWidth="1"/>
    <col min="10" max="10" width="17.85546875" style="27" customWidth="1"/>
    <col min="11" max="11" width="3.28515625" style="1" customWidth="1"/>
    <col min="12" max="12" width="16" style="1" customWidth="1"/>
    <col min="13" max="16384" width="11.42578125" style="1"/>
  </cols>
  <sheetData>
    <row r="1" spans="1:12" ht="30.75">
      <c r="A1" s="109" t="s">
        <v>6</v>
      </c>
      <c r="B1" s="109"/>
      <c r="C1" s="109"/>
      <c r="D1" s="109"/>
      <c r="E1" s="109"/>
      <c r="F1" s="109"/>
      <c r="G1" s="109"/>
      <c r="H1" s="109"/>
    </row>
    <row r="2" spans="1:12" ht="30.75">
      <c r="A2" s="109" t="s">
        <v>7</v>
      </c>
      <c r="B2" s="109"/>
      <c r="C2" s="109"/>
      <c r="D2" s="109"/>
      <c r="E2" s="109"/>
      <c r="F2" s="109"/>
      <c r="G2" s="109"/>
      <c r="H2" s="109"/>
    </row>
    <row r="3" spans="1:12">
      <c r="B3" s="1"/>
      <c r="C3" s="1"/>
      <c r="D3" s="1"/>
      <c r="E3" s="1"/>
      <c r="F3" s="1"/>
      <c r="G3" s="1"/>
      <c r="H3" s="1"/>
    </row>
    <row r="4" spans="1:12" ht="25.5">
      <c r="A4" s="110" t="s">
        <v>23</v>
      </c>
      <c r="B4" s="110"/>
      <c r="C4" s="110"/>
      <c r="D4" s="110"/>
      <c r="E4" s="110"/>
      <c r="F4" s="110"/>
      <c r="G4" s="110"/>
      <c r="H4" s="110"/>
    </row>
    <row r="5" spans="1:12" ht="25.5">
      <c r="A5" s="110" t="s">
        <v>24</v>
      </c>
      <c r="B5" s="110"/>
      <c r="C5" s="110"/>
      <c r="D5" s="110"/>
      <c r="E5" s="110"/>
      <c r="F5" s="110"/>
      <c r="G5" s="110"/>
      <c r="H5" s="110"/>
    </row>
    <row r="6" spans="1:12" ht="26.25">
      <c r="A6" s="111" t="s">
        <v>27</v>
      </c>
      <c r="B6" s="111"/>
      <c r="C6" s="111"/>
      <c r="D6" s="111"/>
      <c r="E6" s="111"/>
      <c r="F6" s="111"/>
      <c r="G6" s="111"/>
      <c r="H6" s="111"/>
    </row>
    <row r="7" spans="1:12" ht="20.25">
      <c r="A7" s="39"/>
      <c r="B7" s="39"/>
      <c r="C7" s="39"/>
      <c r="D7" s="39"/>
      <c r="E7" s="39"/>
      <c r="F7" s="39"/>
      <c r="G7" s="39"/>
      <c r="H7" s="39"/>
      <c r="L7" s="40">
        <v>45017</v>
      </c>
    </row>
    <row r="8" spans="1:12" ht="19.5">
      <c r="A8" s="112" t="s">
        <v>25</v>
      </c>
      <c r="B8" s="112"/>
      <c r="C8" s="112"/>
      <c r="D8" s="112"/>
      <c r="E8" s="112"/>
      <c r="F8" s="112"/>
      <c r="G8" s="112"/>
      <c r="H8" s="112"/>
    </row>
    <row r="9" spans="1:12" ht="19.5">
      <c r="A9" s="113" t="s">
        <v>26</v>
      </c>
      <c r="B9" s="113"/>
      <c r="C9" s="113"/>
      <c r="D9" s="113"/>
      <c r="E9" s="113"/>
      <c r="F9" s="113"/>
      <c r="G9" s="113"/>
      <c r="H9" s="113"/>
    </row>
    <row r="10" spans="1:12" ht="20.25" thickBot="1">
      <c r="A10" s="114"/>
      <c r="B10" s="114"/>
      <c r="C10" s="114"/>
      <c r="D10" s="114"/>
      <c r="E10" s="114"/>
      <c r="F10" s="114"/>
      <c r="G10" s="114"/>
      <c r="H10" s="114"/>
    </row>
    <row r="11" spans="1:12" ht="20.25" thickBot="1">
      <c r="A11" s="106" t="s">
        <v>14</v>
      </c>
      <c r="B11" s="107"/>
      <c r="C11" s="107"/>
      <c r="D11" s="107"/>
      <c r="E11" s="107"/>
      <c r="F11" s="107"/>
      <c r="G11" s="107"/>
      <c r="H11" s="107"/>
      <c r="J11" s="1"/>
    </row>
    <row r="12" spans="1:12" s="49" customFormat="1" ht="20.25" thickBot="1">
      <c r="A12" s="4" t="s">
        <v>0</v>
      </c>
      <c r="B12" s="5" t="s">
        <v>8</v>
      </c>
      <c r="C12" s="5" t="s">
        <v>16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L12" s="29" t="s">
        <v>13</v>
      </c>
    </row>
    <row r="13" spans="1:12" ht="19.5">
      <c r="A13" s="38"/>
      <c r="B13" s="50"/>
      <c r="C13" s="51"/>
      <c r="D13" s="52"/>
      <c r="E13" s="51"/>
      <c r="F13" s="51"/>
      <c r="G13" s="32">
        <f t="shared" ref="G13" si="0">SUM(E13+F13)</f>
        <v>0</v>
      </c>
      <c r="H13" s="53">
        <f t="shared" ref="H13" si="1">(G13-D13)</f>
        <v>0</v>
      </c>
      <c r="J13" s="37"/>
      <c r="L13" s="30">
        <f xml:space="preserve"> DATEDIF(J13,$L$7,"y")</f>
        <v>123</v>
      </c>
    </row>
    <row r="14" spans="1:12" ht="19.5">
      <c r="A14" s="38"/>
      <c r="B14" s="50"/>
      <c r="C14" s="51"/>
      <c r="D14" s="52"/>
      <c r="E14" s="51"/>
      <c r="F14" s="51"/>
      <c r="G14" s="32">
        <f t="shared" ref="G14:G40" si="2">SUM(E14+F14)</f>
        <v>0</v>
      </c>
      <c r="H14" s="53">
        <f t="shared" ref="H14:H40" si="3">(G14-D14)</f>
        <v>0</v>
      </c>
      <c r="J14" s="37"/>
      <c r="L14" s="30">
        <f t="shared" ref="L14:L76" si="4" xml:space="preserve"> DATEDIF(J14,$L$7,"y")</f>
        <v>123</v>
      </c>
    </row>
    <row r="15" spans="1:12" ht="19.5">
      <c r="A15" s="38"/>
      <c r="B15" s="50"/>
      <c r="C15" s="51"/>
      <c r="D15" s="52"/>
      <c r="E15" s="51"/>
      <c r="F15" s="51"/>
      <c r="G15" s="32">
        <f t="shared" si="2"/>
        <v>0</v>
      </c>
      <c r="H15" s="53">
        <f t="shared" si="3"/>
        <v>0</v>
      </c>
      <c r="J15" s="37"/>
      <c r="L15" s="30">
        <f t="shared" si="4"/>
        <v>123</v>
      </c>
    </row>
    <row r="16" spans="1:12" ht="19.5">
      <c r="A16" s="38"/>
      <c r="B16" s="50"/>
      <c r="C16" s="51"/>
      <c r="D16" s="52"/>
      <c r="E16" s="51"/>
      <c r="F16" s="51"/>
      <c r="G16" s="32">
        <f t="shared" si="2"/>
        <v>0</v>
      </c>
      <c r="H16" s="53">
        <f t="shared" si="3"/>
        <v>0</v>
      </c>
      <c r="J16" s="37"/>
      <c r="L16" s="30">
        <f t="shared" si="4"/>
        <v>123</v>
      </c>
    </row>
    <row r="17" spans="1:12" ht="19.5">
      <c r="A17" s="38"/>
      <c r="B17" s="50"/>
      <c r="C17" s="51"/>
      <c r="D17" s="52"/>
      <c r="E17" s="51"/>
      <c r="F17" s="51"/>
      <c r="G17" s="32">
        <f t="shared" si="2"/>
        <v>0</v>
      </c>
      <c r="H17" s="53">
        <f t="shared" si="3"/>
        <v>0</v>
      </c>
      <c r="J17" s="37"/>
      <c r="L17" s="30">
        <f t="shared" si="4"/>
        <v>123</v>
      </c>
    </row>
    <row r="18" spans="1:12" ht="19.5">
      <c r="A18" s="38"/>
      <c r="B18" s="50"/>
      <c r="C18" s="51"/>
      <c r="D18" s="52"/>
      <c r="E18" s="51"/>
      <c r="F18" s="51"/>
      <c r="G18" s="32">
        <f t="shared" si="2"/>
        <v>0</v>
      </c>
      <c r="H18" s="53">
        <f t="shared" si="3"/>
        <v>0</v>
      </c>
      <c r="J18" s="37"/>
      <c r="L18" s="30">
        <f t="shared" si="4"/>
        <v>123</v>
      </c>
    </row>
    <row r="19" spans="1:12" ht="19.5">
      <c r="A19" s="38"/>
      <c r="B19" s="50"/>
      <c r="C19" s="51"/>
      <c r="D19" s="52"/>
      <c r="E19" s="51"/>
      <c r="F19" s="51"/>
      <c r="G19" s="32">
        <f t="shared" si="2"/>
        <v>0</v>
      </c>
      <c r="H19" s="53">
        <f t="shared" si="3"/>
        <v>0</v>
      </c>
      <c r="J19" s="37"/>
      <c r="L19" s="30">
        <f t="shared" si="4"/>
        <v>123</v>
      </c>
    </row>
    <row r="20" spans="1:12" ht="19.5">
      <c r="A20" s="38"/>
      <c r="B20" s="50"/>
      <c r="C20" s="51"/>
      <c r="D20" s="52"/>
      <c r="E20" s="51"/>
      <c r="F20" s="51"/>
      <c r="G20" s="32">
        <f t="shared" si="2"/>
        <v>0</v>
      </c>
      <c r="H20" s="53">
        <f t="shared" si="3"/>
        <v>0</v>
      </c>
      <c r="J20" s="37"/>
      <c r="L20" s="30">
        <f t="shared" si="4"/>
        <v>123</v>
      </c>
    </row>
    <row r="21" spans="1:12" ht="19.5">
      <c r="A21" s="38"/>
      <c r="B21" s="50"/>
      <c r="C21" s="51"/>
      <c r="D21" s="52"/>
      <c r="E21" s="51"/>
      <c r="F21" s="51"/>
      <c r="G21" s="32">
        <f t="shared" si="2"/>
        <v>0</v>
      </c>
      <c r="H21" s="53">
        <f t="shared" si="3"/>
        <v>0</v>
      </c>
      <c r="J21" s="37"/>
      <c r="L21" s="30">
        <f t="shared" si="4"/>
        <v>123</v>
      </c>
    </row>
    <row r="22" spans="1:12" ht="19.5">
      <c r="A22" s="38"/>
      <c r="B22" s="50"/>
      <c r="C22" s="51"/>
      <c r="D22" s="52"/>
      <c r="E22" s="51"/>
      <c r="F22" s="51"/>
      <c r="G22" s="32">
        <f t="shared" si="2"/>
        <v>0</v>
      </c>
      <c r="H22" s="53">
        <f t="shared" si="3"/>
        <v>0</v>
      </c>
      <c r="J22" s="37"/>
      <c r="L22" s="30">
        <f t="shared" si="4"/>
        <v>123</v>
      </c>
    </row>
    <row r="23" spans="1:12" ht="19.5">
      <c r="A23" s="38"/>
      <c r="B23" s="50"/>
      <c r="C23" s="51"/>
      <c r="D23" s="52"/>
      <c r="E23" s="51"/>
      <c r="F23" s="51"/>
      <c r="G23" s="32">
        <f t="shared" si="2"/>
        <v>0</v>
      </c>
      <c r="H23" s="53">
        <f t="shared" si="3"/>
        <v>0</v>
      </c>
      <c r="J23" s="37"/>
      <c r="L23" s="30">
        <f t="shared" si="4"/>
        <v>123</v>
      </c>
    </row>
    <row r="24" spans="1:12" ht="19.5">
      <c r="A24" s="38"/>
      <c r="B24" s="50"/>
      <c r="C24" s="51"/>
      <c r="D24" s="52"/>
      <c r="E24" s="51"/>
      <c r="F24" s="51"/>
      <c r="G24" s="32">
        <f t="shared" si="2"/>
        <v>0</v>
      </c>
      <c r="H24" s="53">
        <f t="shared" si="3"/>
        <v>0</v>
      </c>
      <c r="J24" s="37"/>
      <c r="L24" s="30">
        <f t="shared" si="4"/>
        <v>123</v>
      </c>
    </row>
    <row r="25" spans="1:12" ht="19.5">
      <c r="A25" s="38"/>
      <c r="B25" s="50"/>
      <c r="C25" s="51"/>
      <c r="D25" s="52"/>
      <c r="E25" s="51"/>
      <c r="F25" s="51"/>
      <c r="G25" s="32">
        <f t="shared" si="2"/>
        <v>0</v>
      </c>
      <c r="H25" s="53">
        <f t="shared" si="3"/>
        <v>0</v>
      </c>
      <c r="J25" s="37"/>
      <c r="L25" s="30">
        <f t="shared" si="4"/>
        <v>123</v>
      </c>
    </row>
    <row r="26" spans="1:12" ht="19.5">
      <c r="A26" s="38"/>
      <c r="B26" s="50"/>
      <c r="C26" s="51"/>
      <c r="D26" s="52"/>
      <c r="E26" s="51"/>
      <c r="F26" s="51"/>
      <c r="G26" s="32">
        <f t="shared" si="2"/>
        <v>0</v>
      </c>
      <c r="H26" s="53">
        <f t="shared" si="3"/>
        <v>0</v>
      </c>
      <c r="J26" s="37"/>
      <c r="L26" s="30">
        <f t="shared" si="4"/>
        <v>123</v>
      </c>
    </row>
    <row r="27" spans="1:12" ht="19.5">
      <c r="A27" s="38"/>
      <c r="B27" s="50"/>
      <c r="C27" s="51"/>
      <c r="D27" s="52"/>
      <c r="E27" s="51"/>
      <c r="F27" s="51"/>
      <c r="G27" s="32">
        <f t="shared" si="2"/>
        <v>0</v>
      </c>
      <c r="H27" s="53">
        <f t="shared" si="3"/>
        <v>0</v>
      </c>
      <c r="J27" s="37"/>
      <c r="L27" s="30">
        <f t="shared" si="4"/>
        <v>123</v>
      </c>
    </row>
    <row r="28" spans="1:12" ht="19.5">
      <c r="A28" s="38"/>
      <c r="B28" s="50"/>
      <c r="C28" s="51"/>
      <c r="D28" s="52"/>
      <c r="E28" s="51"/>
      <c r="F28" s="51"/>
      <c r="G28" s="32">
        <f t="shared" si="2"/>
        <v>0</v>
      </c>
      <c r="H28" s="53">
        <f t="shared" si="3"/>
        <v>0</v>
      </c>
      <c r="J28" s="37"/>
      <c r="L28" s="30">
        <f t="shared" si="4"/>
        <v>123</v>
      </c>
    </row>
    <row r="29" spans="1:12" ht="19.5">
      <c r="A29" s="38"/>
      <c r="B29" s="50"/>
      <c r="C29" s="51"/>
      <c r="D29" s="52"/>
      <c r="E29" s="51"/>
      <c r="F29" s="51"/>
      <c r="G29" s="32">
        <f t="shared" si="2"/>
        <v>0</v>
      </c>
      <c r="H29" s="53">
        <f t="shared" si="3"/>
        <v>0</v>
      </c>
      <c r="J29" s="37"/>
      <c r="L29" s="30">
        <f t="shared" si="4"/>
        <v>123</v>
      </c>
    </row>
    <row r="30" spans="1:12" ht="19.5">
      <c r="A30" s="38"/>
      <c r="B30" s="50"/>
      <c r="C30" s="51"/>
      <c r="D30" s="52"/>
      <c r="E30" s="51"/>
      <c r="F30" s="51"/>
      <c r="G30" s="32">
        <f t="shared" si="2"/>
        <v>0</v>
      </c>
      <c r="H30" s="53">
        <f t="shared" si="3"/>
        <v>0</v>
      </c>
      <c r="J30" s="37"/>
      <c r="L30" s="30">
        <f t="shared" si="4"/>
        <v>123</v>
      </c>
    </row>
    <row r="31" spans="1:12" ht="19.5">
      <c r="A31" s="38"/>
      <c r="B31" s="50"/>
      <c r="C31" s="51"/>
      <c r="D31" s="52"/>
      <c r="E31" s="51"/>
      <c r="F31" s="51"/>
      <c r="G31" s="32">
        <f t="shared" si="2"/>
        <v>0</v>
      </c>
      <c r="H31" s="53">
        <f t="shared" si="3"/>
        <v>0</v>
      </c>
      <c r="J31" s="37"/>
      <c r="L31" s="30">
        <f t="shared" si="4"/>
        <v>123</v>
      </c>
    </row>
    <row r="32" spans="1:12" ht="19.5">
      <c r="A32" s="38"/>
      <c r="B32" s="50"/>
      <c r="C32" s="51"/>
      <c r="D32" s="52"/>
      <c r="E32" s="51"/>
      <c r="F32" s="51"/>
      <c r="G32" s="32">
        <f t="shared" si="2"/>
        <v>0</v>
      </c>
      <c r="H32" s="53">
        <f t="shared" si="3"/>
        <v>0</v>
      </c>
      <c r="J32" s="37"/>
      <c r="L32" s="30">
        <f t="shared" si="4"/>
        <v>123</v>
      </c>
    </row>
    <row r="33" spans="1:12" ht="19.5">
      <c r="A33" s="38"/>
      <c r="B33" s="50"/>
      <c r="C33" s="51"/>
      <c r="D33" s="52"/>
      <c r="E33" s="51"/>
      <c r="F33" s="51"/>
      <c r="G33" s="32">
        <f t="shared" si="2"/>
        <v>0</v>
      </c>
      <c r="H33" s="53">
        <f t="shared" si="3"/>
        <v>0</v>
      </c>
      <c r="J33" s="37"/>
      <c r="L33" s="30">
        <f t="shared" si="4"/>
        <v>123</v>
      </c>
    </row>
    <row r="34" spans="1:12" ht="19.5">
      <c r="A34" s="38"/>
      <c r="B34" s="50"/>
      <c r="C34" s="51"/>
      <c r="D34" s="52"/>
      <c r="E34" s="51"/>
      <c r="F34" s="51"/>
      <c r="G34" s="32">
        <f t="shared" si="2"/>
        <v>0</v>
      </c>
      <c r="H34" s="53">
        <f t="shared" si="3"/>
        <v>0</v>
      </c>
      <c r="J34" s="37"/>
      <c r="L34" s="30">
        <f t="shared" si="4"/>
        <v>123</v>
      </c>
    </row>
    <row r="35" spans="1:12" ht="19.5">
      <c r="A35" s="38"/>
      <c r="B35" s="50"/>
      <c r="C35" s="51"/>
      <c r="D35" s="52"/>
      <c r="E35" s="51"/>
      <c r="F35" s="51"/>
      <c r="G35" s="32">
        <f t="shared" si="2"/>
        <v>0</v>
      </c>
      <c r="H35" s="53">
        <f t="shared" si="3"/>
        <v>0</v>
      </c>
      <c r="J35" s="37"/>
      <c r="L35" s="30">
        <f t="shared" si="4"/>
        <v>123</v>
      </c>
    </row>
    <row r="36" spans="1:12" ht="19.5">
      <c r="A36" s="38"/>
      <c r="B36" s="50"/>
      <c r="C36" s="51"/>
      <c r="D36" s="52"/>
      <c r="E36" s="51"/>
      <c r="F36" s="51"/>
      <c r="G36" s="32">
        <f t="shared" si="2"/>
        <v>0</v>
      </c>
      <c r="H36" s="53">
        <f t="shared" si="3"/>
        <v>0</v>
      </c>
      <c r="J36" s="37"/>
      <c r="L36" s="30">
        <f t="shared" si="4"/>
        <v>123</v>
      </c>
    </row>
    <row r="37" spans="1:12" ht="19.5">
      <c r="A37" s="38"/>
      <c r="B37" s="50"/>
      <c r="C37" s="51"/>
      <c r="D37" s="52"/>
      <c r="E37" s="51"/>
      <c r="F37" s="51"/>
      <c r="G37" s="32">
        <f t="shared" si="2"/>
        <v>0</v>
      </c>
      <c r="H37" s="53">
        <f t="shared" si="3"/>
        <v>0</v>
      </c>
      <c r="J37" s="37"/>
      <c r="L37" s="30">
        <f t="shared" si="4"/>
        <v>123</v>
      </c>
    </row>
    <row r="38" spans="1:12" ht="19.5">
      <c r="A38" s="38"/>
      <c r="B38" s="50"/>
      <c r="C38" s="51"/>
      <c r="D38" s="52"/>
      <c r="E38" s="51"/>
      <c r="F38" s="51"/>
      <c r="G38" s="32">
        <f t="shared" si="2"/>
        <v>0</v>
      </c>
      <c r="H38" s="53">
        <f t="shared" si="3"/>
        <v>0</v>
      </c>
      <c r="J38" s="37"/>
      <c r="L38" s="30">
        <f t="shared" si="4"/>
        <v>123</v>
      </c>
    </row>
    <row r="39" spans="1:12" ht="19.5">
      <c r="A39" s="38"/>
      <c r="B39" s="50"/>
      <c r="C39" s="51"/>
      <c r="D39" s="52"/>
      <c r="E39" s="51"/>
      <c r="F39" s="51"/>
      <c r="G39" s="32">
        <f t="shared" si="2"/>
        <v>0</v>
      </c>
      <c r="H39" s="53">
        <f t="shared" si="3"/>
        <v>0</v>
      </c>
      <c r="J39" s="37"/>
      <c r="L39" s="30">
        <f t="shared" si="4"/>
        <v>123</v>
      </c>
    </row>
    <row r="40" spans="1:12" ht="19.5">
      <c r="A40" s="38"/>
      <c r="B40" s="50"/>
      <c r="C40" s="51"/>
      <c r="D40" s="52"/>
      <c r="E40" s="51"/>
      <c r="F40" s="51"/>
      <c r="G40" s="32">
        <f t="shared" si="2"/>
        <v>0</v>
      </c>
      <c r="H40" s="53">
        <f t="shared" si="3"/>
        <v>0</v>
      </c>
      <c r="J40" s="37"/>
      <c r="L40" s="30">
        <f t="shared" si="4"/>
        <v>123</v>
      </c>
    </row>
    <row r="41" spans="1:12" ht="19.5">
      <c r="A41" s="38"/>
      <c r="B41" s="50"/>
      <c r="C41" s="51"/>
      <c r="D41" s="52"/>
      <c r="E41" s="51"/>
      <c r="F41" s="51"/>
      <c r="G41" s="32">
        <f t="shared" ref="G41:G67" si="5">SUM(E41+F41)</f>
        <v>0</v>
      </c>
      <c r="H41" s="53">
        <f t="shared" ref="H41:H67" si="6">(G41-D41)</f>
        <v>0</v>
      </c>
      <c r="J41" s="37"/>
      <c r="L41" s="30">
        <f t="shared" si="4"/>
        <v>123</v>
      </c>
    </row>
    <row r="42" spans="1:12" ht="19.5">
      <c r="A42" s="38"/>
      <c r="B42" s="50"/>
      <c r="C42" s="51"/>
      <c r="D42" s="52"/>
      <c r="E42" s="51"/>
      <c r="F42" s="51"/>
      <c r="G42" s="32">
        <f t="shared" si="5"/>
        <v>0</v>
      </c>
      <c r="H42" s="53">
        <f t="shared" si="6"/>
        <v>0</v>
      </c>
      <c r="J42" s="37"/>
      <c r="L42" s="30">
        <f t="shared" si="4"/>
        <v>123</v>
      </c>
    </row>
    <row r="43" spans="1:12" ht="19.5">
      <c r="A43" s="38"/>
      <c r="B43" s="50"/>
      <c r="C43" s="51"/>
      <c r="D43" s="52"/>
      <c r="E43" s="51"/>
      <c r="F43" s="51"/>
      <c r="G43" s="32">
        <f t="shared" si="5"/>
        <v>0</v>
      </c>
      <c r="H43" s="53">
        <f t="shared" si="6"/>
        <v>0</v>
      </c>
      <c r="J43" s="37"/>
      <c r="L43" s="30">
        <f t="shared" si="4"/>
        <v>123</v>
      </c>
    </row>
    <row r="44" spans="1:12" ht="19.5">
      <c r="A44" s="38"/>
      <c r="B44" s="50"/>
      <c r="C44" s="51"/>
      <c r="D44" s="52"/>
      <c r="E44" s="51"/>
      <c r="F44" s="51"/>
      <c r="G44" s="32">
        <f t="shared" si="5"/>
        <v>0</v>
      </c>
      <c r="H44" s="53">
        <f t="shared" si="6"/>
        <v>0</v>
      </c>
      <c r="J44" s="37"/>
      <c r="L44" s="30">
        <f t="shared" si="4"/>
        <v>123</v>
      </c>
    </row>
    <row r="45" spans="1:12" ht="19.5">
      <c r="A45" s="38"/>
      <c r="B45" s="50"/>
      <c r="C45" s="51"/>
      <c r="D45" s="52"/>
      <c r="E45" s="51"/>
      <c r="F45" s="51"/>
      <c r="G45" s="32">
        <f t="shared" si="5"/>
        <v>0</v>
      </c>
      <c r="H45" s="53">
        <f t="shared" si="6"/>
        <v>0</v>
      </c>
      <c r="J45" s="37"/>
      <c r="L45" s="30">
        <f t="shared" si="4"/>
        <v>123</v>
      </c>
    </row>
    <row r="46" spans="1:12" ht="19.5">
      <c r="A46" s="38"/>
      <c r="B46" s="50"/>
      <c r="C46" s="51"/>
      <c r="D46" s="52"/>
      <c r="E46" s="51"/>
      <c r="F46" s="51"/>
      <c r="G46" s="32">
        <f t="shared" si="5"/>
        <v>0</v>
      </c>
      <c r="H46" s="53">
        <f t="shared" si="6"/>
        <v>0</v>
      </c>
      <c r="J46" s="37"/>
      <c r="L46" s="30">
        <f t="shared" si="4"/>
        <v>123</v>
      </c>
    </row>
    <row r="47" spans="1:12" ht="19.5">
      <c r="A47" s="38"/>
      <c r="B47" s="50"/>
      <c r="C47" s="51"/>
      <c r="D47" s="52"/>
      <c r="E47" s="51"/>
      <c r="F47" s="51"/>
      <c r="G47" s="32">
        <f t="shared" si="5"/>
        <v>0</v>
      </c>
      <c r="H47" s="53">
        <f t="shared" si="6"/>
        <v>0</v>
      </c>
      <c r="J47" s="37"/>
      <c r="L47" s="30">
        <f t="shared" si="4"/>
        <v>123</v>
      </c>
    </row>
    <row r="48" spans="1:12" ht="19.5">
      <c r="A48" s="38"/>
      <c r="B48" s="50"/>
      <c r="C48" s="51"/>
      <c r="D48" s="52"/>
      <c r="E48" s="51"/>
      <c r="F48" s="51"/>
      <c r="G48" s="32">
        <f t="shared" si="5"/>
        <v>0</v>
      </c>
      <c r="H48" s="53">
        <f t="shared" si="6"/>
        <v>0</v>
      </c>
      <c r="J48" s="37"/>
      <c r="L48" s="30">
        <f t="shared" si="4"/>
        <v>123</v>
      </c>
    </row>
    <row r="49" spans="1:12" ht="19.5">
      <c r="A49" s="38"/>
      <c r="B49" s="50"/>
      <c r="C49" s="51"/>
      <c r="D49" s="52"/>
      <c r="E49" s="51"/>
      <c r="F49" s="51"/>
      <c r="G49" s="32">
        <f t="shared" si="5"/>
        <v>0</v>
      </c>
      <c r="H49" s="53">
        <f t="shared" si="6"/>
        <v>0</v>
      </c>
      <c r="J49" s="37"/>
      <c r="L49" s="30">
        <f t="shared" si="4"/>
        <v>123</v>
      </c>
    </row>
    <row r="50" spans="1:12" ht="19.5">
      <c r="A50" s="38"/>
      <c r="B50" s="50"/>
      <c r="C50" s="51"/>
      <c r="D50" s="52"/>
      <c r="E50" s="51"/>
      <c r="F50" s="51"/>
      <c r="G50" s="32">
        <f t="shared" si="5"/>
        <v>0</v>
      </c>
      <c r="H50" s="53">
        <f t="shared" si="6"/>
        <v>0</v>
      </c>
      <c r="J50" s="37"/>
      <c r="L50" s="30">
        <f t="shared" si="4"/>
        <v>123</v>
      </c>
    </row>
    <row r="51" spans="1:12" ht="19.5">
      <c r="A51" s="38"/>
      <c r="B51" s="50"/>
      <c r="C51" s="51"/>
      <c r="D51" s="52"/>
      <c r="E51" s="51"/>
      <c r="F51" s="51"/>
      <c r="G51" s="32">
        <f t="shared" si="5"/>
        <v>0</v>
      </c>
      <c r="H51" s="53">
        <f t="shared" si="6"/>
        <v>0</v>
      </c>
      <c r="J51" s="37"/>
      <c r="L51" s="30">
        <f t="shared" si="4"/>
        <v>123</v>
      </c>
    </row>
    <row r="52" spans="1:12" ht="19.5">
      <c r="A52" s="38"/>
      <c r="B52" s="50"/>
      <c r="C52" s="51"/>
      <c r="D52" s="52"/>
      <c r="E52" s="51"/>
      <c r="F52" s="51"/>
      <c r="G52" s="32">
        <f t="shared" si="5"/>
        <v>0</v>
      </c>
      <c r="H52" s="53">
        <f t="shared" si="6"/>
        <v>0</v>
      </c>
      <c r="J52" s="37"/>
      <c r="L52" s="30">
        <f t="shared" si="4"/>
        <v>123</v>
      </c>
    </row>
    <row r="53" spans="1:12" ht="19.5">
      <c r="A53" s="38"/>
      <c r="B53" s="50"/>
      <c r="C53" s="51"/>
      <c r="D53" s="52"/>
      <c r="E53" s="51"/>
      <c r="F53" s="51"/>
      <c r="G53" s="32">
        <f t="shared" si="5"/>
        <v>0</v>
      </c>
      <c r="H53" s="53">
        <f t="shared" si="6"/>
        <v>0</v>
      </c>
      <c r="J53" s="37"/>
      <c r="L53" s="30">
        <f t="shared" si="4"/>
        <v>123</v>
      </c>
    </row>
    <row r="54" spans="1:12" ht="19.5">
      <c r="A54" s="38"/>
      <c r="B54" s="50"/>
      <c r="C54" s="51"/>
      <c r="D54" s="52"/>
      <c r="E54" s="51"/>
      <c r="F54" s="51"/>
      <c r="G54" s="32">
        <f t="shared" si="5"/>
        <v>0</v>
      </c>
      <c r="H54" s="53">
        <f t="shared" si="6"/>
        <v>0</v>
      </c>
      <c r="J54" s="37"/>
      <c r="L54" s="30">
        <f t="shared" si="4"/>
        <v>123</v>
      </c>
    </row>
    <row r="55" spans="1:12" ht="19.5">
      <c r="A55" s="38"/>
      <c r="B55" s="50"/>
      <c r="C55" s="51"/>
      <c r="D55" s="52"/>
      <c r="E55" s="51"/>
      <c r="F55" s="51"/>
      <c r="G55" s="32">
        <f t="shared" si="5"/>
        <v>0</v>
      </c>
      <c r="H55" s="53">
        <f t="shared" si="6"/>
        <v>0</v>
      </c>
      <c r="J55" s="37"/>
      <c r="L55" s="30">
        <f t="shared" si="4"/>
        <v>123</v>
      </c>
    </row>
    <row r="56" spans="1:12" ht="19.5">
      <c r="A56" s="38"/>
      <c r="B56" s="50"/>
      <c r="C56" s="51"/>
      <c r="D56" s="52"/>
      <c r="E56" s="51"/>
      <c r="F56" s="51"/>
      <c r="G56" s="32">
        <f t="shared" si="5"/>
        <v>0</v>
      </c>
      <c r="H56" s="53">
        <f t="shared" si="6"/>
        <v>0</v>
      </c>
      <c r="J56" s="37"/>
      <c r="L56" s="30">
        <f t="shared" si="4"/>
        <v>123</v>
      </c>
    </row>
    <row r="57" spans="1:12" ht="19.5">
      <c r="A57" s="38"/>
      <c r="B57" s="50"/>
      <c r="C57" s="51"/>
      <c r="D57" s="52"/>
      <c r="E57" s="51"/>
      <c r="F57" s="51"/>
      <c r="G57" s="32">
        <f t="shared" si="5"/>
        <v>0</v>
      </c>
      <c r="H57" s="53">
        <f t="shared" si="6"/>
        <v>0</v>
      </c>
      <c r="J57" s="37"/>
      <c r="L57" s="30">
        <f t="shared" si="4"/>
        <v>123</v>
      </c>
    </row>
    <row r="58" spans="1:12" ht="19.5">
      <c r="A58" s="38"/>
      <c r="B58" s="50"/>
      <c r="C58" s="51"/>
      <c r="D58" s="52"/>
      <c r="E58" s="51"/>
      <c r="F58" s="51"/>
      <c r="G58" s="32">
        <f t="shared" si="5"/>
        <v>0</v>
      </c>
      <c r="H58" s="53">
        <f t="shared" si="6"/>
        <v>0</v>
      </c>
      <c r="J58" s="37"/>
      <c r="L58" s="30">
        <f t="shared" si="4"/>
        <v>123</v>
      </c>
    </row>
    <row r="59" spans="1:12" ht="19.5">
      <c r="A59" s="38"/>
      <c r="B59" s="50"/>
      <c r="C59" s="51"/>
      <c r="D59" s="52"/>
      <c r="E59" s="51"/>
      <c r="F59" s="51"/>
      <c r="G59" s="32">
        <f t="shared" si="5"/>
        <v>0</v>
      </c>
      <c r="H59" s="53">
        <f t="shared" si="6"/>
        <v>0</v>
      </c>
      <c r="J59" s="37"/>
      <c r="L59" s="30">
        <f t="shared" si="4"/>
        <v>123</v>
      </c>
    </row>
    <row r="60" spans="1:12" ht="19.5">
      <c r="A60" s="38"/>
      <c r="B60" s="50"/>
      <c r="C60" s="51"/>
      <c r="D60" s="52"/>
      <c r="E60" s="51"/>
      <c r="F60" s="51"/>
      <c r="G60" s="32">
        <f t="shared" si="5"/>
        <v>0</v>
      </c>
      <c r="H60" s="53">
        <f t="shared" si="6"/>
        <v>0</v>
      </c>
      <c r="J60" s="37"/>
      <c r="L60" s="30">
        <f t="shared" si="4"/>
        <v>123</v>
      </c>
    </row>
    <row r="61" spans="1:12" ht="19.5">
      <c r="A61" s="38"/>
      <c r="B61" s="50"/>
      <c r="C61" s="51"/>
      <c r="D61" s="52"/>
      <c r="E61" s="51"/>
      <c r="F61" s="51"/>
      <c r="G61" s="32">
        <f t="shared" si="5"/>
        <v>0</v>
      </c>
      <c r="H61" s="53">
        <f t="shared" si="6"/>
        <v>0</v>
      </c>
      <c r="J61" s="37"/>
      <c r="L61" s="30">
        <f t="shared" si="4"/>
        <v>123</v>
      </c>
    </row>
    <row r="62" spans="1:12" ht="19.5">
      <c r="A62" s="38"/>
      <c r="B62" s="50"/>
      <c r="C62" s="51"/>
      <c r="D62" s="52"/>
      <c r="E62" s="51"/>
      <c r="F62" s="51"/>
      <c r="G62" s="32">
        <f t="shared" si="5"/>
        <v>0</v>
      </c>
      <c r="H62" s="53">
        <f t="shared" si="6"/>
        <v>0</v>
      </c>
      <c r="J62" s="37"/>
      <c r="L62" s="30">
        <f t="shared" si="4"/>
        <v>123</v>
      </c>
    </row>
    <row r="63" spans="1:12" ht="19.5">
      <c r="A63" s="38"/>
      <c r="B63" s="50"/>
      <c r="C63" s="51"/>
      <c r="D63" s="52"/>
      <c r="E63" s="51"/>
      <c r="F63" s="51"/>
      <c r="G63" s="32">
        <f t="shared" si="5"/>
        <v>0</v>
      </c>
      <c r="H63" s="53">
        <f t="shared" si="6"/>
        <v>0</v>
      </c>
      <c r="J63" s="37"/>
      <c r="L63" s="30">
        <f t="shared" si="4"/>
        <v>123</v>
      </c>
    </row>
    <row r="64" spans="1:12" ht="19.5">
      <c r="A64" s="38"/>
      <c r="B64" s="50"/>
      <c r="C64" s="51"/>
      <c r="D64" s="52"/>
      <c r="E64" s="51"/>
      <c r="F64" s="51"/>
      <c r="G64" s="32">
        <f t="shared" si="5"/>
        <v>0</v>
      </c>
      <c r="H64" s="53">
        <f t="shared" si="6"/>
        <v>0</v>
      </c>
      <c r="J64" s="37"/>
      <c r="L64" s="30">
        <f t="shared" si="4"/>
        <v>123</v>
      </c>
    </row>
    <row r="65" spans="1:12" ht="19.5">
      <c r="A65" s="38"/>
      <c r="B65" s="50"/>
      <c r="C65" s="51"/>
      <c r="D65" s="52"/>
      <c r="E65" s="51"/>
      <c r="F65" s="51"/>
      <c r="G65" s="32">
        <f t="shared" si="5"/>
        <v>0</v>
      </c>
      <c r="H65" s="53">
        <f t="shared" si="6"/>
        <v>0</v>
      </c>
      <c r="J65" s="37"/>
      <c r="L65" s="30">
        <f t="shared" si="4"/>
        <v>123</v>
      </c>
    </row>
    <row r="66" spans="1:12" ht="19.5">
      <c r="A66" s="38"/>
      <c r="B66" s="50"/>
      <c r="C66" s="51"/>
      <c r="D66" s="52"/>
      <c r="E66" s="51"/>
      <c r="F66" s="51"/>
      <c r="G66" s="32">
        <f t="shared" si="5"/>
        <v>0</v>
      </c>
      <c r="H66" s="53">
        <f t="shared" si="6"/>
        <v>0</v>
      </c>
      <c r="J66" s="37"/>
      <c r="L66" s="30">
        <f t="shared" si="4"/>
        <v>123</v>
      </c>
    </row>
    <row r="67" spans="1:12" ht="19.5">
      <c r="A67" s="38"/>
      <c r="B67" s="50"/>
      <c r="C67" s="51"/>
      <c r="D67" s="52"/>
      <c r="E67" s="51"/>
      <c r="F67" s="51"/>
      <c r="G67" s="32">
        <f t="shared" si="5"/>
        <v>0</v>
      </c>
      <c r="H67" s="53">
        <f t="shared" si="6"/>
        <v>0</v>
      </c>
      <c r="J67" s="37"/>
      <c r="L67" s="30">
        <f t="shared" si="4"/>
        <v>123</v>
      </c>
    </row>
    <row r="68" spans="1:12" ht="19.5">
      <c r="A68" s="38"/>
      <c r="B68" s="50"/>
      <c r="C68" s="51"/>
      <c r="D68" s="52"/>
      <c r="E68" s="51"/>
      <c r="F68" s="51"/>
      <c r="G68" s="32">
        <f t="shared" ref="G68:G94" si="7">SUM(E68+F68)</f>
        <v>0</v>
      </c>
      <c r="H68" s="53">
        <f t="shared" ref="H68:H94" si="8">(G68-D68)</f>
        <v>0</v>
      </c>
      <c r="J68" s="37"/>
      <c r="L68" s="30">
        <f t="shared" si="4"/>
        <v>123</v>
      </c>
    </row>
    <row r="69" spans="1:12" ht="19.5">
      <c r="A69" s="38"/>
      <c r="B69" s="50"/>
      <c r="C69" s="51"/>
      <c r="D69" s="52"/>
      <c r="E69" s="51"/>
      <c r="F69" s="51"/>
      <c r="G69" s="32">
        <f t="shared" si="7"/>
        <v>0</v>
      </c>
      <c r="H69" s="53">
        <f t="shared" si="8"/>
        <v>0</v>
      </c>
      <c r="J69" s="37"/>
      <c r="L69" s="30">
        <f t="shared" si="4"/>
        <v>123</v>
      </c>
    </row>
    <row r="70" spans="1:12" ht="19.5">
      <c r="A70" s="38"/>
      <c r="B70" s="50"/>
      <c r="C70" s="51"/>
      <c r="D70" s="52"/>
      <c r="E70" s="51"/>
      <c r="F70" s="51"/>
      <c r="G70" s="32">
        <f t="shared" si="7"/>
        <v>0</v>
      </c>
      <c r="H70" s="53">
        <f t="shared" si="8"/>
        <v>0</v>
      </c>
      <c r="J70" s="37"/>
      <c r="L70" s="30">
        <f t="shared" si="4"/>
        <v>123</v>
      </c>
    </row>
    <row r="71" spans="1:12" ht="19.5">
      <c r="A71" s="38"/>
      <c r="B71" s="50"/>
      <c r="C71" s="51"/>
      <c r="D71" s="52"/>
      <c r="E71" s="51"/>
      <c r="F71" s="51"/>
      <c r="G71" s="32">
        <f t="shared" si="7"/>
        <v>0</v>
      </c>
      <c r="H71" s="53">
        <f t="shared" si="8"/>
        <v>0</v>
      </c>
      <c r="J71" s="37"/>
      <c r="L71" s="30">
        <f t="shared" si="4"/>
        <v>123</v>
      </c>
    </row>
    <row r="72" spans="1:12" ht="19.5">
      <c r="A72" s="38"/>
      <c r="B72" s="50"/>
      <c r="C72" s="51"/>
      <c r="D72" s="52"/>
      <c r="E72" s="51"/>
      <c r="F72" s="51"/>
      <c r="G72" s="32">
        <f t="shared" si="7"/>
        <v>0</v>
      </c>
      <c r="H72" s="53">
        <f t="shared" si="8"/>
        <v>0</v>
      </c>
      <c r="J72" s="37"/>
      <c r="L72" s="30">
        <f t="shared" si="4"/>
        <v>123</v>
      </c>
    </row>
    <row r="73" spans="1:12" ht="19.5">
      <c r="A73" s="38"/>
      <c r="B73" s="50"/>
      <c r="C73" s="51"/>
      <c r="D73" s="52"/>
      <c r="E73" s="51"/>
      <c r="F73" s="51"/>
      <c r="G73" s="32">
        <f t="shared" si="7"/>
        <v>0</v>
      </c>
      <c r="H73" s="53">
        <f t="shared" si="8"/>
        <v>0</v>
      </c>
      <c r="J73" s="37"/>
      <c r="L73" s="30">
        <f t="shared" si="4"/>
        <v>123</v>
      </c>
    </row>
    <row r="74" spans="1:12" ht="19.5">
      <c r="A74" s="38"/>
      <c r="B74" s="50"/>
      <c r="C74" s="51"/>
      <c r="D74" s="52"/>
      <c r="E74" s="51"/>
      <c r="F74" s="51"/>
      <c r="G74" s="32">
        <f t="shared" si="7"/>
        <v>0</v>
      </c>
      <c r="H74" s="53">
        <f t="shared" si="8"/>
        <v>0</v>
      </c>
      <c r="J74" s="37"/>
      <c r="L74" s="30">
        <f t="shared" si="4"/>
        <v>123</v>
      </c>
    </row>
    <row r="75" spans="1:12" ht="19.5">
      <c r="A75" s="38"/>
      <c r="B75" s="50"/>
      <c r="C75" s="51"/>
      <c r="D75" s="52"/>
      <c r="E75" s="51"/>
      <c r="F75" s="51"/>
      <c r="G75" s="32">
        <f t="shared" si="7"/>
        <v>0</v>
      </c>
      <c r="H75" s="53">
        <f t="shared" si="8"/>
        <v>0</v>
      </c>
      <c r="J75" s="37"/>
      <c r="L75" s="30">
        <f t="shared" si="4"/>
        <v>123</v>
      </c>
    </row>
    <row r="76" spans="1:12" ht="19.5">
      <c r="A76" s="38"/>
      <c r="B76" s="50"/>
      <c r="C76" s="51"/>
      <c r="D76" s="52"/>
      <c r="E76" s="51"/>
      <c r="F76" s="51"/>
      <c r="G76" s="32">
        <f t="shared" si="7"/>
        <v>0</v>
      </c>
      <c r="H76" s="53">
        <f t="shared" si="8"/>
        <v>0</v>
      </c>
      <c r="J76" s="37"/>
      <c r="L76" s="30">
        <f t="shared" si="4"/>
        <v>123</v>
      </c>
    </row>
    <row r="77" spans="1:12" ht="19.5">
      <c r="A77" s="38"/>
      <c r="B77" s="50"/>
      <c r="C77" s="51"/>
      <c r="D77" s="52"/>
      <c r="E77" s="51"/>
      <c r="F77" s="51"/>
      <c r="G77" s="32">
        <f t="shared" si="7"/>
        <v>0</v>
      </c>
      <c r="H77" s="53">
        <f t="shared" si="8"/>
        <v>0</v>
      </c>
      <c r="J77" s="37"/>
      <c r="L77" s="30">
        <f t="shared" ref="L77:L140" si="9" xml:space="preserve"> DATEDIF(J77,$L$7,"y")</f>
        <v>123</v>
      </c>
    </row>
    <row r="78" spans="1:12" ht="19.5">
      <c r="A78" s="38"/>
      <c r="B78" s="50"/>
      <c r="C78" s="51"/>
      <c r="D78" s="52"/>
      <c r="E78" s="51"/>
      <c r="F78" s="51"/>
      <c r="G78" s="32">
        <f t="shared" si="7"/>
        <v>0</v>
      </c>
      <c r="H78" s="53">
        <f t="shared" si="8"/>
        <v>0</v>
      </c>
      <c r="J78" s="37"/>
      <c r="L78" s="30">
        <f t="shared" si="9"/>
        <v>123</v>
      </c>
    </row>
    <row r="79" spans="1:12" ht="19.5">
      <c r="A79" s="38"/>
      <c r="B79" s="50"/>
      <c r="C79" s="51"/>
      <c r="D79" s="52"/>
      <c r="E79" s="51"/>
      <c r="F79" s="51"/>
      <c r="G79" s="32">
        <f t="shared" si="7"/>
        <v>0</v>
      </c>
      <c r="H79" s="53">
        <f t="shared" si="8"/>
        <v>0</v>
      </c>
      <c r="J79" s="37"/>
      <c r="L79" s="30">
        <f t="shared" si="9"/>
        <v>123</v>
      </c>
    </row>
    <row r="80" spans="1:12" ht="19.5">
      <c r="A80" s="38"/>
      <c r="B80" s="50"/>
      <c r="C80" s="51"/>
      <c r="D80" s="52"/>
      <c r="E80" s="51"/>
      <c r="F80" s="51"/>
      <c r="G80" s="32">
        <f t="shared" si="7"/>
        <v>0</v>
      </c>
      <c r="H80" s="53">
        <f t="shared" si="8"/>
        <v>0</v>
      </c>
      <c r="J80" s="37"/>
      <c r="L80" s="30">
        <f t="shared" si="9"/>
        <v>123</v>
      </c>
    </row>
    <row r="81" spans="1:12" ht="19.5">
      <c r="A81" s="38"/>
      <c r="B81" s="50"/>
      <c r="C81" s="51"/>
      <c r="D81" s="52"/>
      <c r="E81" s="51"/>
      <c r="F81" s="51"/>
      <c r="G81" s="32">
        <f t="shared" si="7"/>
        <v>0</v>
      </c>
      <c r="H81" s="53">
        <f t="shared" si="8"/>
        <v>0</v>
      </c>
      <c r="J81" s="37"/>
      <c r="L81" s="30">
        <f t="shared" si="9"/>
        <v>123</v>
      </c>
    </row>
    <row r="82" spans="1:12" ht="19.5">
      <c r="A82" s="38"/>
      <c r="B82" s="50"/>
      <c r="C82" s="51"/>
      <c r="D82" s="52"/>
      <c r="E82" s="51"/>
      <c r="F82" s="51"/>
      <c r="G82" s="32">
        <f t="shared" si="7"/>
        <v>0</v>
      </c>
      <c r="H82" s="53">
        <f t="shared" si="8"/>
        <v>0</v>
      </c>
      <c r="J82" s="37"/>
      <c r="L82" s="30">
        <f t="shared" si="9"/>
        <v>123</v>
      </c>
    </row>
    <row r="83" spans="1:12" ht="19.5">
      <c r="A83" s="38"/>
      <c r="B83" s="50"/>
      <c r="C83" s="51"/>
      <c r="D83" s="52"/>
      <c r="E83" s="51"/>
      <c r="F83" s="51"/>
      <c r="G83" s="32">
        <f t="shared" si="7"/>
        <v>0</v>
      </c>
      <c r="H83" s="53">
        <f t="shared" si="8"/>
        <v>0</v>
      </c>
      <c r="J83" s="37"/>
      <c r="L83" s="30">
        <f t="shared" si="9"/>
        <v>123</v>
      </c>
    </row>
    <row r="84" spans="1:12" ht="19.5">
      <c r="A84" s="38"/>
      <c r="B84" s="50"/>
      <c r="C84" s="51"/>
      <c r="D84" s="52"/>
      <c r="E84" s="51"/>
      <c r="F84" s="51"/>
      <c r="G84" s="32">
        <f t="shared" si="7"/>
        <v>0</v>
      </c>
      <c r="H84" s="53">
        <f t="shared" si="8"/>
        <v>0</v>
      </c>
      <c r="J84" s="37"/>
      <c r="L84" s="30">
        <f t="shared" si="9"/>
        <v>123</v>
      </c>
    </row>
    <row r="85" spans="1:12" ht="19.5">
      <c r="A85" s="38"/>
      <c r="B85" s="50"/>
      <c r="C85" s="51"/>
      <c r="D85" s="52"/>
      <c r="E85" s="51"/>
      <c r="F85" s="51"/>
      <c r="G85" s="32">
        <f t="shared" si="7"/>
        <v>0</v>
      </c>
      <c r="H85" s="53">
        <f t="shared" si="8"/>
        <v>0</v>
      </c>
      <c r="J85" s="37"/>
      <c r="L85" s="30">
        <f t="shared" si="9"/>
        <v>123</v>
      </c>
    </row>
    <row r="86" spans="1:12" ht="19.5">
      <c r="A86" s="38"/>
      <c r="B86" s="50"/>
      <c r="C86" s="51"/>
      <c r="D86" s="52"/>
      <c r="E86" s="51"/>
      <c r="F86" s="51"/>
      <c r="G86" s="32">
        <f t="shared" si="7"/>
        <v>0</v>
      </c>
      <c r="H86" s="53">
        <f t="shared" si="8"/>
        <v>0</v>
      </c>
      <c r="J86" s="37"/>
      <c r="L86" s="30">
        <f t="shared" si="9"/>
        <v>123</v>
      </c>
    </row>
    <row r="87" spans="1:12" ht="19.5">
      <c r="A87" s="38"/>
      <c r="B87" s="50"/>
      <c r="C87" s="51"/>
      <c r="D87" s="52"/>
      <c r="E87" s="51"/>
      <c r="F87" s="51"/>
      <c r="G87" s="32">
        <f t="shared" si="7"/>
        <v>0</v>
      </c>
      <c r="H87" s="53">
        <f t="shared" si="8"/>
        <v>0</v>
      </c>
      <c r="J87" s="37"/>
      <c r="L87" s="30">
        <f t="shared" si="9"/>
        <v>123</v>
      </c>
    </row>
    <row r="88" spans="1:12" ht="19.5">
      <c r="A88" s="38"/>
      <c r="B88" s="50"/>
      <c r="C88" s="51"/>
      <c r="D88" s="52"/>
      <c r="E88" s="51"/>
      <c r="F88" s="51"/>
      <c r="G88" s="32">
        <f t="shared" si="7"/>
        <v>0</v>
      </c>
      <c r="H88" s="53">
        <f t="shared" si="8"/>
        <v>0</v>
      </c>
      <c r="J88" s="37"/>
      <c r="L88" s="30">
        <f t="shared" si="9"/>
        <v>123</v>
      </c>
    </row>
    <row r="89" spans="1:12" ht="19.5">
      <c r="A89" s="38"/>
      <c r="B89" s="50"/>
      <c r="C89" s="51"/>
      <c r="D89" s="52"/>
      <c r="E89" s="51"/>
      <c r="F89" s="51"/>
      <c r="G89" s="32">
        <f t="shared" si="7"/>
        <v>0</v>
      </c>
      <c r="H89" s="53">
        <f t="shared" si="8"/>
        <v>0</v>
      </c>
      <c r="J89" s="37"/>
      <c r="L89" s="30">
        <f t="shared" si="9"/>
        <v>123</v>
      </c>
    </row>
    <row r="90" spans="1:12" ht="19.5">
      <c r="A90" s="38"/>
      <c r="B90" s="50"/>
      <c r="C90" s="51"/>
      <c r="D90" s="52"/>
      <c r="E90" s="51"/>
      <c r="F90" s="51"/>
      <c r="G90" s="32">
        <f t="shared" si="7"/>
        <v>0</v>
      </c>
      <c r="H90" s="53">
        <f t="shared" si="8"/>
        <v>0</v>
      </c>
      <c r="J90" s="37"/>
      <c r="L90" s="30">
        <f t="shared" si="9"/>
        <v>123</v>
      </c>
    </row>
    <row r="91" spans="1:12" ht="19.5">
      <c r="A91" s="38"/>
      <c r="B91" s="50"/>
      <c r="C91" s="51"/>
      <c r="D91" s="52"/>
      <c r="E91" s="51"/>
      <c r="F91" s="51"/>
      <c r="G91" s="32">
        <f t="shared" si="7"/>
        <v>0</v>
      </c>
      <c r="H91" s="53">
        <f t="shared" si="8"/>
        <v>0</v>
      </c>
      <c r="J91" s="37"/>
      <c r="L91" s="30">
        <f t="shared" si="9"/>
        <v>123</v>
      </c>
    </row>
    <row r="92" spans="1:12" ht="19.5">
      <c r="A92" s="38"/>
      <c r="B92" s="50"/>
      <c r="C92" s="51"/>
      <c r="D92" s="52"/>
      <c r="E92" s="51"/>
      <c r="F92" s="51"/>
      <c r="G92" s="32">
        <f t="shared" si="7"/>
        <v>0</v>
      </c>
      <c r="H92" s="53">
        <f t="shared" si="8"/>
        <v>0</v>
      </c>
      <c r="J92" s="37"/>
      <c r="L92" s="30">
        <f t="shared" si="9"/>
        <v>123</v>
      </c>
    </row>
    <row r="93" spans="1:12" ht="19.5">
      <c r="A93" s="38"/>
      <c r="B93" s="50"/>
      <c r="C93" s="51"/>
      <c r="D93" s="52"/>
      <c r="E93" s="51"/>
      <c r="F93" s="51"/>
      <c r="G93" s="32">
        <f t="shared" si="7"/>
        <v>0</v>
      </c>
      <c r="H93" s="53">
        <f t="shared" si="8"/>
        <v>0</v>
      </c>
      <c r="J93" s="37"/>
      <c r="L93" s="30">
        <f t="shared" si="9"/>
        <v>123</v>
      </c>
    </row>
    <row r="94" spans="1:12" ht="19.5">
      <c r="A94" s="38"/>
      <c r="B94" s="50"/>
      <c r="C94" s="51"/>
      <c r="D94" s="52"/>
      <c r="E94" s="51"/>
      <c r="F94" s="51"/>
      <c r="G94" s="32">
        <f t="shared" si="7"/>
        <v>0</v>
      </c>
      <c r="H94" s="53">
        <f t="shared" si="8"/>
        <v>0</v>
      </c>
      <c r="J94" s="37"/>
      <c r="L94" s="30">
        <f t="shared" si="9"/>
        <v>123</v>
      </c>
    </row>
    <row r="95" spans="1:12" ht="19.5">
      <c r="A95" s="38"/>
      <c r="B95" s="50"/>
      <c r="C95" s="51"/>
      <c r="D95" s="52"/>
      <c r="E95" s="51"/>
      <c r="F95" s="51"/>
      <c r="G95" s="32">
        <f t="shared" ref="G95:G121" si="10">SUM(E95+F95)</f>
        <v>0</v>
      </c>
      <c r="H95" s="53">
        <f t="shared" ref="H95:H121" si="11">(G95-D95)</f>
        <v>0</v>
      </c>
      <c r="J95" s="37"/>
      <c r="L95" s="30">
        <f t="shared" si="9"/>
        <v>123</v>
      </c>
    </row>
    <row r="96" spans="1:12" ht="19.5">
      <c r="A96" s="38"/>
      <c r="B96" s="50"/>
      <c r="C96" s="51"/>
      <c r="D96" s="52"/>
      <c r="E96" s="51"/>
      <c r="F96" s="51"/>
      <c r="G96" s="32">
        <f t="shared" si="10"/>
        <v>0</v>
      </c>
      <c r="H96" s="53">
        <f t="shared" si="11"/>
        <v>0</v>
      </c>
      <c r="J96" s="37"/>
      <c r="L96" s="30">
        <f t="shared" si="9"/>
        <v>123</v>
      </c>
    </row>
    <row r="97" spans="1:12" ht="19.5">
      <c r="A97" s="38"/>
      <c r="B97" s="50"/>
      <c r="C97" s="51"/>
      <c r="D97" s="52"/>
      <c r="E97" s="51"/>
      <c r="F97" s="51"/>
      <c r="G97" s="32">
        <f t="shared" si="10"/>
        <v>0</v>
      </c>
      <c r="H97" s="53">
        <f t="shared" si="11"/>
        <v>0</v>
      </c>
      <c r="J97" s="37"/>
      <c r="L97" s="30">
        <f t="shared" si="9"/>
        <v>123</v>
      </c>
    </row>
    <row r="98" spans="1:12" ht="19.5">
      <c r="A98" s="38"/>
      <c r="B98" s="50"/>
      <c r="C98" s="51"/>
      <c r="D98" s="52"/>
      <c r="E98" s="51"/>
      <c r="F98" s="51"/>
      <c r="G98" s="32">
        <f t="shared" si="10"/>
        <v>0</v>
      </c>
      <c r="H98" s="53">
        <f t="shared" si="11"/>
        <v>0</v>
      </c>
      <c r="J98" s="37"/>
      <c r="L98" s="30">
        <f t="shared" si="9"/>
        <v>123</v>
      </c>
    </row>
    <row r="99" spans="1:12" ht="19.5">
      <c r="A99" s="38"/>
      <c r="B99" s="50"/>
      <c r="C99" s="51"/>
      <c r="D99" s="52"/>
      <c r="E99" s="51"/>
      <c r="F99" s="51"/>
      <c r="G99" s="32">
        <f t="shared" si="10"/>
        <v>0</v>
      </c>
      <c r="H99" s="53">
        <f t="shared" si="11"/>
        <v>0</v>
      </c>
      <c r="J99" s="37"/>
      <c r="L99" s="30">
        <f t="shared" si="9"/>
        <v>123</v>
      </c>
    </row>
    <row r="100" spans="1:12" ht="19.5">
      <c r="A100" s="38"/>
      <c r="B100" s="50"/>
      <c r="C100" s="51"/>
      <c r="D100" s="52"/>
      <c r="E100" s="51"/>
      <c r="F100" s="51"/>
      <c r="G100" s="32">
        <f t="shared" si="10"/>
        <v>0</v>
      </c>
      <c r="H100" s="53">
        <f t="shared" si="11"/>
        <v>0</v>
      </c>
      <c r="J100" s="37"/>
      <c r="L100" s="30">
        <f t="shared" si="9"/>
        <v>123</v>
      </c>
    </row>
    <row r="101" spans="1:12" ht="19.5">
      <c r="A101" s="38"/>
      <c r="B101" s="50"/>
      <c r="C101" s="51"/>
      <c r="D101" s="52"/>
      <c r="E101" s="51"/>
      <c r="F101" s="51"/>
      <c r="G101" s="32">
        <f t="shared" si="10"/>
        <v>0</v>
      </c>
      <c r="H101" s="53">
        <f t="shared" si="11"/>
        <v>0</v>
      </c>
      <c r="J101" s="37"/>
      <c r="L101" s="30">
        <f t="shared" si="9"/>
        <v>123</v>
      </c>
    </row>
    <row r="102" spans="1:12" ht="19.5">
      <c r="A102" s="38"/>
      <c r="B102" s="50"/>
      <c r="C102" s="51"/>
      <c r="D102" s="52"/>
      <c r="E102" s="51"/>
      <c r="F102" s="51"/>
      <c r="G102" s="32">
        <f t="shared" si="10"/>
        <v>0</v>
      </c>
      <c r="H102" s="53">
        <f t="shared" si="11"/>
        <v>0</v>
      </c>
      <c r="J102" s="37"/>
      <c r="L102" s="30">
        <f t="shared" si="9"/>
        <v>123</v>
      </c>
    </row>
    <row r="103" spans="1:12" ht="19.5">
      <c r="A103" s="38"/>
      <c r="B103" s="50"/>
      <c r="C103" s="51"/>
      <c r="D103" s="52"/>
      <c r="E103" s="51"/>
      <c r="F103" s="51"/>
      <c r="G103" s="32">
        <f t="shared" si="10"/>
        <v>0</v>
      </c>
      <c r="H103" s="53">
        <f t="shared" si="11"/>
        <v>0</v>
      </c>
      <c r="J103" s="37"/>
      <c r="L103" s="30">
        <f t="shared" si="9"/>
        <v>123</v>
      </c>
    </row>
    <row r="104" spans="1:12" ht="19.5">
      <c r="A104" s="38"/>
      <c r="B104" s="50"/>
      <c r="C104" s="51"/>
      <c r="D104" s="52"/>
      <c r="E104" s="51"/>
      <c r="F104" s="51"/>
      <c r="G104" s="32">
        <f t="shared" si="10"/>
        <v>0</v>
      </c>
      <c r="H104" s="53">
        <f t="shared" si="11"/>
        <v>0</v>
      </c>
      <c r="J104" s="37"/>
      <c r="L104" s="30">
        <f t="shared" si="9"/>
        <v>123</v>
      </c>
    </row>
    <row r="105" spans="1:12" ht="19.5">
      <c r="A105" s="38"/>
      <c r="B105" s="50"/>
      <c r="C105" s="51"/>
      <c r="D105" s="52"/>
      <c r="E105" s="51"/>
      <c r="F105" s="51"/>
      <c r="G105" s="32">
        <f t="shared" si="10"/>
        <v>0</v>
      </c>
      <c r="H105" s="53">
        <f t="shared" si="11"/>
        <v>0</v>
      </c>
      <c r="J105" s="37"/>
      <c r="L105" s="30">
        <f t="shared" si="9"/>
        <v>123</v>
      </c>
    </row>
    <row r="106" spans="1:12" ht="19.5">
      <c r="A106" s="38"/>
      <c r="B106" s="50"/>
      <c r="C106" s="51"/>
      <c r="D106" s="52"/>
      <c r="E106" s="51"/>
      <c r="F106" s="51"/>
      <c r="G106" s="32">
        <f t="shared" si="10"/>
        <v>0</v>
      </c>
      <c r="H106" s="53">
        <f t="shared" si="11"/>
        <v>0</v>
      </c>
      <c r="J106" s="37"/>
      <c r="L106" s="30">
        <f t="shared" si="9"/>
        <v>123</v>
      </c>
    </row>
    <row r="107" spans="1:12" ht="19.5">
      <c r="A107" s="38"/>
      <c r="B107" s="50"/>
      <c r="C107" s="51"/>
      <c r="D107" s="52"/>
      <c r="E107" s="51"/>
      <c r="F107" s="51"/>
      <c r="G107" s="32">
        <f t="shared" si="10"/>
        <v>0</v>
      </c>
      <c r="H107" s="53">
        <f t="shared" si="11"/>
        <v>0</v>
      </c>
      <c r="J107" s="37"/>
      <c r="L107" s="30">
        <f t="shared" si="9"/>
        <v>123</v>
      </c>
    </row>
    <row r="108" spans="1:12" ht="19.5">
      <c r="A108" s="38"/>
      <c r="B108" s="50"/>
      <c r="C108" s="51"/>
      <c r="D108" s="52"/>
      <c r="E108" s="51"/>
      <c r="F108" s="51"/>
      <c r="G108" s="32">
        <f t="shared" si="10"/>
        <v>0</v>
      </c>
      <c r="H108" s="53">
        <f t="shared" si="11"/>
        <v>0</v>
      </c>
      <c r="J108" s="37"/>
      <c r="L108" s="30">
        <f t="shared" si="9"/>
        <v>123</v>
      </c>
    </row>
    <row r="109" spans="1:12" ht="19.5">
      <c r="A109" s="38"/>
      <c r="B109" s="50"/>
      <c r="C109" s="51"/>
      <c r="D109" s="52"/>
      <c r="E109" s="51"/>
      <c r="F109" s="51"/>
      <c r="G109" s="32">
        <f t="shared" si="10"/>
        <v>0</v>
      </c>
      <c r="H109" s="53">
        <f t="shared" si="11"/>
        <v>0</v>
      </c>
      <c r="J109" s="37"/>
      <c r="L109" s="30">
        <f t="shared" si="9"/>
        <v>123</v>
      </c>
    </row>
    <row r="110" spans="1:12" ht="19.5">
      <c r="A110" s="38"/>
      <c r="B110" s="50"/>
      <c r="C110" s="51"/>
      <c r="D110" s="52"/>
      <c r="E110" s="51"/>
      <c r="F110" s="51"/>
      <c r="G110" s="32">
        <f t="shared" si="10"/>
        <v>0</v>
      </c>
      <c r="H110" s="53">
        <f t="shared" si="11"/>
        <v>0</v>
      </c>
      <c r="J110" s="37"/>
      <c r="L110" s="30">
        <f t="shared" si="9"/>
        <v>123</v>
      </c>
    </row>
    <row r="111" spans="1:12" ht="19.5">
      <c r="A111" s="38"/>
      <c r="B111" s="50"/>
      <c r="C111" s="51"/>
      <c r="D111" s="52"/>
      <c r="E111" s="51"/>
      <c r="F111" s="51"/>
      <c r="G111" s="32">
        <f t="shared" si="10"/>
        <v>0</v>
      </c>
      <c r="H111" s="53">
        <f t="shared" si="11"/>
        <v>0</v>
      </c>
      <c r="J111" s="37"/>
      <c r="L111" s="30">
        <f t="shared" si="9"/>
        <v>123</v>
      </c>
    </row>
    <row r="112" spans="1:12" ht="19.5">
      <c r="A112" s="38"/>
      <c r="B112" s="50"/>
      <c r="C112" s="51"/>
      <c r="D112" s="52"/>
      <c r="E112" s="51"/>
      <c r="F112" s="51"/>
      <c r="G112" s="32">
        <f t="shared" si="10"/>
        <v>0</v>
      </c>
      <c r="H112" s="53">
        <f t="shared" si="11"/>
        <v>0</v>
      </c>
      <c r="J112" s="37"/>
      <c r="L112" s="30">
        <f t="shared" si="9"/>
        <v>123</v>
      </c>
    </row>
    <row r="113" spans="1:12" ht="19.5">
      <c r="A113" s="38"/>
      <c r="B113" s="50"/>
      <c r="C113" s="51"/>
      <c r="D113" s="52"/>
      <c r="E113" s="51"/>
      <c r="F113" s="51"/>
      <c r="G113" s="32">
        <f t="shared" si="10"/>
        <v>0</v>
      </c>
      <c r="H113" s="53">
        <f t="shared" si="11"/>
        <v>0</v>
      </c>
      <c r="J113" s="37"/>
      <c r="L113" s="30">
        <f t="shared" si="9"/>
        <v>123</v>
      </c>
    </row>
    <row r="114" spans="1:12" ht="19.5">
      <c r="A114" s="38"/>
      <c r="B114" s="50"/>
      <c r="C114" s="51"/>
      <c r="D114" s="52"/>
      <c r="E114" s="51"/>
      <c r="F114" s="51"/>
      <c r="G114" s="32">
        <f t="shared" si="10"/>
        <v>0</v>
      </c>
      <c r="H114" s="53">
        <f t="shared" si="11"/>
        <v>0</v>
      </c>
      <c r="J114" s="37"/>
      <c r="L114" s="30">
        <f t="shared" si="9"/>
        <v>123</v>
      </c>
    </row>
    <row r="115" spans="1:12" ht="19.5">
      <c r="A115" s="38"/>
      <c r="B115" s="50"/>
      <c r="C115" s="51"/>
      <c r="D115" s="52"/>
      <c r="E115" s="51"/>
      <c r="F115" s="51"/>
      <c r="G115" s="32">
        <f t="shared" si="10"/>
        <v>0</v>
      </c>
      <c r="H115" s="53">
        <f t="shared" si="11"/>
        <v>0</v>
      </c>
      <c r="J115" s="37"/>
      <c r="L115" s="30">
        <f t="shared" si="9"/>
        <v>123</v>
      </c>
    </row>
    <row r="116" spans="1:12" ht="19.5">
      <c r="A116" s="38"/>
      <c r="B116" s="50"/>
      <c r="C116" s="51"/>
      <c r="D116" s="52"/>
      <c r="E116" s="51"/>
      <c r="F116" s="51"/>
      <c r="G116" s="32">
        <f t="shared" si="10"/>
        <v>0</v>
      </c>
      <c r="H116" s="53">
        <f t="shared" si="11"/>
        <v>0</v>
      </c>
      <c r="J116" s="37"/>
      <c r="L116" s="30">
        <f t="shared" si="9"/>
        <v>123</v>
      </c>
    </row>
    <row r="117" spans="1:12" ht="19.5">
      <c r="A117" s="38"/>
      <c r="B117" s="50"/>
      <c r="C117" s="51"/>
      <c r="D117" s="52"/>
      <c r="E117" s="51"/>
      <c r="F117" s="51"/>
      <c r="G117" s="32">
        <f t="shared" si="10"/>
        <v>0</v>
      </c>
      <c r="H117" s="53">
        <f t="shared" si="11"/>
        <v>0</v>
      </c>
      <c r="J117" s="37"/>
      <c r="L117" s="30">
        <f t="shared" si="9"/>
        <v>123</v>
      </c>
    </row>
    <row r="118" spans="1:12" ht="19.5">
      <c r="A118" s="38"/>
      <c r="B118" s="50"/>
      <c r="C118" s="51"/>
      <c r="D118" s="52"/>
      <c r="E118" s="51"/>
      <c r="F118" s="51"/>
      <c r="G118" s="32">
        <f t="shared" si="10"/>
        <v>0</v>
      </c>
      <c r="H118" s="53">
        <f t="shared" si="11"/>
        <v>0</v>
      </c>
      <c r="J118" s="37"/>
      <c r="L118" s="30">
        <f t="shared" si="9"/>
        <v>123</v>
      </c>
    </row>
    <row r="119" spans="1:12" ht="19.5">
      <c r="A119" s="38"/>
      <c r="B119" s="50"/>
      <c r="C119" s="51"/>
      <c r="D119" s="52"/>
      <c r="E119" s="51"/>
      <c r="F119" s="51"/>
      <c r="G119" s="32">
        <f t="shared" si="10"/>
        <v>0</v>
      </c>
      <c r="H119" s="53">
        <f t="shared" si="11"/>
        <v>0</v>
      </c>
      <c r="J119" s="37"/>
      <c r="L119" s="30">
        <f t="shared" si="9"/>
        <v>123</v>
      </c>
    </row>
    <row r="120" spans="1:12" ht="19.5">
      <c r="A120" s="38"/>
      <c r="B120" s="50"/>
      <c r="C120" s="51"/>
      <c r="D120" s="52"/>
      <c r="E120" s="51"/>
      <c r="F120" s="51"/>
      <c r="G120" s="32">
        <f t="shared" si="10"/>
        <v>0</v>
      </c>
      <c r="H120" s="53">
        <f t="shared" si="11"/>
        <v>0</v>
      </c>
      <c r="J120" s="37"/>
      <c r="L120" s="30">
        <f t="shared" si="9"/>
        <v>123</v>
      </c>
    </row>
    <row r="121" spans="1:12" ht="19.5">
      <c r="A121" s="38"/>
      <c r="B121" s="50"/>
      <c r="C121" s="51"/>
      <c r="D121" s="52"/>
      <c r="E121" s="51"/>
      <c r="F121" s="51"/>
      <c r="G121" s="32">
        <f t="shared" si="10"/>
        <v>0</v>
      </c>
      <c r="H121" s="53">
        <f t="shared" si="11"/>
        <v>0</v>
      </c>
      <c r="J121" s="37"/>
      <c r="L121" s="30">
        <f t="shared" si="9"/>
        <v>123</v>
      </c>
    </row>
    <row r="122" spans="1:12" ht="19.5">
      <c r="A122" s="38"/>
      <c r="B122" s="50"/>
      <c r="C122" s="51"/>
      <c r="D122" s="52"/>
      <c r="E122" s="51"/>
      <c r="F122" s="51"/>
      <c r="G122" s="32">
        <f t="shared" ref="G122:G148" si="12">SUM(E122+F122)</f>
        <v>0</v>
      </c>
      <c r="H122" s="53">
        <f t="shared" ref="H122:H148" si="13">(G122-D122)</f>
        <v>0</v>
      </c>
      <c r="J122" s="37"/>
      <c r="L122" s="30">
        <f t="shared" si="9"/>
        <v>123</v>
      </c>
    </row>
    <row r="123" spans="1:12" ht="19.5">
      <c r="A123" s="38"/>
      <c r="B123" s="50"/>
      <c r="C123" s="51"/>
      <c r="D123" s="52"/>
      <c r="E123" s="51"/>
      <c r="F123" s="51"/>
      <c r="G123" s="32">
        <f t="shared" si="12"/>
        <v>0</v>
      </c>
      <c r="H123" s="53">
        <f t="shared" si="13"/>
        <v>0</v>
      </c>
      <c r="J123" s="37"/>
      <c r="L123" s="30">
        <f t="shared" si="9"/>
        <v>123</v>
      </c>
    </row>
    <row r="124" spans="1:12" ht="19.5">
      <c r="A124" s="38"/>
      <c r="B124" s="50"/>
      <c r="C124" s="51"/>
      <c r="D124" s="52"/>
      <c r="E124" s="51"/>
      <c r="F124" s="51"/>
      <c r="G124" s="32">
        <f t="shared" si="12"/>
        <v>0</v>
      </c>
      <c r="H124" s="53">
        <f t="shared" si="13"/>
        <v>0</v>
      </c>
      <c r="J124" s="37"/>
      <c r="L124" s="30">
        <f t="shared" si="9"/>
        <v>123</v>
      </c>
    </row>
    <row r="125" spans="1:12" ht="19.5">
      <c r="A125" s="38"/>
      <c r="B125" s="50"/>
      <c r="C125" s="51"/>
      <c r="D125" s="52"/>
      <c r="E125" s="51"/>
      <c r="F125" s="51"/>
      <c r="G125" s="32">
        <f t="shared" si="12"/>
        <v>0</v>
      </c>
      <c r="H125" s="53">
        <f t="shared" si="13"/>
        <v>0</v>
      </c>
      <c r="J125" s="37"/>
      <c r="L125" s="30">
        <f t="shared" si="9"/>
        <v>123</v>
      </c>
    </row>
    <row r="126" spans="1:12" ht="19.5">
      <c r="A126" s="38"/>
      <c r="B126" s="50"/>
      <c r="C126" s="51"/>
      <c r="D126" s="52"/>
      <c r="E126" s="51"/>
      <c r="F126" s="51"/>
      <c r="G126" s="32">
        <f t="shared" si="12"/>
        <v>0</v>
      </c>
      <c r="H126" s="53">
        <f t="shared" si="13"/>
        <v>0</v>
      </c>
      <c r="J126" s="37"/>
      <c r="L126" s="30">
        <f t="shared" si="9"/>
        <v>123</v>
      </c>
    </row>
    <row r="127" spans="1:12" ht="19.5">
      <c r="A127" s="38"/>
      <c r="B127" s="50"/>
      <c r="C127" s="51"/>
      <c r="D127" s="52"/>
      <c r="E127" s="51"/>
      <c r="F127" s="51"/>
      <c r="G127" s="32">
        <f t="shared" si="12"/>
        <v>0</v>
      </c>
      <c r="H127" s="53">
        <f t="shared" si="13"/>
        <v>0</v>
      </c>
      <c r="J127" s="37"/>
      <c r="L127" s="30">
        <f t="shared" si="9"/>
        <v>123</v>
      </c>
    </row>
    <row r="128" spans="1:12" ht="19.5">
      <c r="A128" s="38"/>
      <c r="B128" s="50"/>
      <c r="C128" s="51"/>
      <c r="D128" s="52"/>
      <c r="E128" s="51"/>
      <c r="F128" s="51"/>
      <c r="G128" s="32">
        <f t="shared" si="12"/>
        <v>0</v>
      </c>
      <c r="H128" s="53">
        <f t="shared" si="13"/>
        <v>0</v>
      </c>
      <c r="J128" s="37"/>
      <c r="L128" s="30">
        <f t="shared" si="9"/>
        <v>123</v>
      </c>
    </row>
    <row r="129" spans="1:12" ht="19.5">
      <c r="A129" s="38"/>
      <c r="B129" s="50"/>
      <c r="C129" s="51"/>
      <c r="D129" s="52"/>
      <c r="E129" s="51"/>
      <c r="F129" s="51"/>
      <c r="G129" s="32">
        <f t="shared" si="12"/>
        <v>0</v>
      </c>
      <c r="H129" s="53">
        <f t="shared" si="13"/>
        <v>0</v>
      </c>
      <c r="J129" s="37"/>
      <c r="L129" s="30">
        <f t="shared" si="9"/>
        <v>123</v>
      </c>
    </row>
    <row r="130" spans="1:12" ht="19.5">
      <c r="A130" s="38"/>
      <c r="B130" s="50"/>
      <c r="C130" s="51"/>
      <c r="D130" s="52"/>
      <c r="E130" s="51"/>
      <c r="F130" s="51"/>
      <c r="G130" s="32">
        <f t="shared" si="12"/>
        <v>0</v>
      </c>
      <c r="H130" s="53">
        <f t="shared" si="13"/>
        <v>0</v>
      </c>
      <c r="J130" s="37"/>
      <c r="L130" s="30">
        <f t="shared" si="9"/>
        <v>123</v>
      </c>
    </row>
    <row r="131" spans="1:12" ht="19.5">
      <c r="A131" s="38"/>
      <c r="B131" s="50"/>
      <c r="C131" s="51"/>
      <c r="D131" s="52"/>
      <c r="E131" s="51"/>
      <c r="F131" s="51"/>
      <c r="G131" s="32">
        <f t="shared" si="12"/>
        <v>0</v>
      </c>
      <c r="H131" s="53">
        <f t="shared" si="13"/>
        <v>0</v>
      </c>
      <c r="J131" s="37"/>
      <c r="L131" s="30">
        <f t="shared" si="9"/>
        <v>123</v>
      </c>
    </row>
    <row r="132" spans="1:12" ht="19.5">
      <c r="A132" s="38"/>
      <c r="B132" s="50"/>
      <c r="C132" s="51"/>
      <c r="D132" s="52"/>
      <c r="E132" s="51"/>
      <c r="F132" s="51"/>
      <c r="G132" s="32">
        <f t="shared" si="12"/>
        <v>0</v>
      </c>
      <c r="H132" s="53">
        <f t="shared" si="13"/>
        <v>0</v>
      </c>
      <c r="J132" s="37"/>
      <c r="L132" s="30">
        <f t="shared" si="9"/>
        <v>123</v>
      </c>
    </row>
    <row r="133" spans="1:12" ht="19.5">
      <c r="A133" s="38"/>
      <c r="B133" s="50"/>
      <c r="C133" s="51"/>
      <c r="D133" s="52"/>
      <c r="E133" s="51"/>
      <c r="F133" s="51"/>
      <c r="G133" s="32">
        <f t="shared" si="12"/>
        <v>0</v>
      </c>
      <c r="H133" s="53">
        <f t="shared" si="13"/>
        <v>0</v>
      </c>
      <c r="J133" s="37"/>
      <c r="L133" s="30">
        <f t="shared" si="9"/>
        <v>123</v>
      </c>
    </row>
    <row r="134" spans="1:12" ht="19.5">
      <c r="A134" s="38"/>
      <c r="B134" s="50"/>
      <c r="C134" s="51"/>
      <c r="D134" s="52"/>
      <c r="E134" s="51"/>
      <c r="F134" s="51"/>
      <c r="G134" s="32">
        <f t="shared" si="12"/>
        <v>0</v>
      </c>
      <c r="H134" s="53">
        <f t="shared" si="13"/>
        <v>0</v>
      </c>
      <c r="J134" s="37"/>
      <c r="L134" s="30">
        <f t="shared" si="9"/>
        <v>123</v>
      </c>
    </row>
    <row r="135" spans="1:12" ht="19.5">
      <c r="A135" s="38"/>
      <c r="B135" s="50"/>
      <c r="C135" s="51"/>
      <c r="D135" s="52"/>
      <c r="E135" s="51"/>
      <c r="F135" s="51"/>
      <c r="G135" s="32">
        <f t="shared" si="12"/>
        <v>0</v>
      </c>
      <c r="H135" s="53">
        <f t="shared" si="13"/>
        <v>0</v>
      </c>
      <c r="J135" s="37"/>
      <c r="L135" s="30">
        <f t="shared" si="9"/>
        <v>123</v>
      </c>
    </row>
    <row r="136" spans="1:12" ht="19.5">
      <c r="A136" s="38"/>
      <c r="B136" s="50"/>
      <c r="C136" s="51"/>
      <c r="D136" s="52"/>
      <c r="E136" s="51"/>
      <c r="F136" s="51"/>
      <c r="G136" s="32">
        <f t="shared" si="12"/>
        <v>0</v>
      </c>
      <c r="H136" s="53">
        <f t="shared" si="13"/>
        <v>0</v>
      </c>
      <c r="J136" s="37"/>
      <c r="L136" s="30">
        <f t="shared" si="9"/>
        <v>123</v>
      </c>
    </row>
    <row r="137" spans="1:12" ht="19.5">
      <c r="A137" s="38"/>
      <c r="B137" s="50"/>
      <c r="C137" s="51"/>
      <c r="D137" s="52"/>
      <c r="E137" s="51"/>
      <c r="F137" s="51"/>
      <c r="G137" s="32">
        <f t="shared" si="12"/>
        <v>0</v>
      </c>
      <c r="H137" s="53">
        <f t="shared" si="13"/>
        <v>0</v>
      </c>
      <c r="J137" s="37"/>
      <c r="L137" s="30">
        <f t="shared" si="9"/>
        <v>123</v>
      </c>
    </row>
    <row r="138" spans="1:12" ht="19.5">
      <c r="A138" s="38"/>
      <c r="B138" s="50"/>
      <c r="C138" s="51"/>
      <c r="D138" s="52"/>
      <c r="E138" s="51"/>
      <c r="F138" s="51"/>
      <c r="G138" s="32">
        <f t="shared" si="12"/>
        <v>0</v>
      </c>
      <c r="H138" s="53">
        <f t="shared" si="13"/>
        <v>0</v>
      </c>
      <c r="J138" s="37"/>
      <c r="L138" s="30">
        <f t="shared" si="9"/>
        <v>123</v>
      </c>
    </row>
    <row r="139" spans="1:12" ht="19.5">
      <c r="A139" s="38"/>
      <c r="B139" s="50"/>
      <c r="C139" s="51"/>
      <c r="D139" s="52"/>
      <c r="E139" s="51"/>
      <c r="F139" s="51"/>
      <c r="G139" s="32">
        <f t="shared" si="12"/>
        <v>0</v>
      </c>
      <c r="H139" s="53">
        <f t="shared" si="13"/>
        <v>0</v>
      </c>
      <c r="J139" s="37"/>
      <c r="L139" s="30">
        <f t="shared" si="9"/>
        <v>123</v>
      </c>
    </row>
    <row r="140" spans="1:12" ht="19.5">
      <c r="A140" s="38"/>
      <c r="B140" s="50"/>
      <c r="C140" s="51"/>
      <c r="D140" s="52"/>
      <c r="E140" s="51"/>
      <c r="F140" s="51"/>
      <c r="G140" s="32">
        <f t="shared" si="12"/>
        <v>0</v>
      </c>
      <c r="H140" s="53">
        <f t="shared" si="13"/>
        <v>0</v>
      </c>
      <c r="J140" s="37"/>
      <c r="L140" s="30">
        <f t="shared" si="9"/>
        <v>123</v>
      </c>
    </row>
    <row r="141" spans="1:12" ht="19.5">
      <c r="A141" s="38"/>
      <c r="B141" s="50"/>
      <c r="C141" s="51"/>
      <c r="D141" s="52"/>
      <c r="E141" s="51"/>
      <c r="F141" s="51"/>
      <c r="G141" s="32">
        <f t="shared" si="12"/>
        <v>0</v>
      </c>
      <c r="H141" s="53">
        <f t="shared" si="13"/>
        <v>0</v>
      </c>
      <c r="J141" s="37"/>
      <c r="L141" s="30">
        <f t="shared" ref="L141:L204" si="14" xml:space="preserve"> DATEDIF(J141,$L$7,"y")</f>
        <v>123</v>
      </c>
    </row>
    <row r="142" spans="1:12" ht="19.5">
      <c r="A142" s="38"/>
      <c r="B142" s="50"/>
      <c r="C142" s="51"/>
      <c r="D142" s="52"/>
      <c r="E142" s="51"/>
      <c r="F142" s="51"/>
      <c r="G142" s="32">
        <f t="shared" si="12"/>
        <v>0</v>
      </c>
      <c r="H142" s="53">
        <f t="shared" si="13"/>
        <v>0</v>
      </c>
      <c r="J142" s="37"/>
      <c r="L142" s="30">
        <f t="shared" si="14"/>
        <v>123</v>
      </c>
    </row>
    <row r="143" spans="1:12" ht="19.5">
      <c r="A143" s="38"/>
      <c r="B143" s="50"/>
      <c r="C143" s="51"/>
      <c r="D143" s="52"/>
      <c r="E143" s="51"/>
      <c r="F143" s="51"/>
      <c r="G143" s="32">
        <f t="shared" si="12"/>
        <v>0</v>
      </c>
      <c r="H143" s="53">
        <f t="shared" si="13"/>
        <v>0</v>
      </c>
      <c r="J143" s="37"/>
      <c r="L143" s="30">
        <f t="shared" si="14"/>
        <v>123</v>
      </c>
    </row>
    <row r="144" spans="1:12" ht="19.5">
      <c r="A144" s="38"/>
      <c r="B144" s="50"/>
      <c r="C144" s="51"/>
      <c r="D144" s="52"/>
      <c r="E144" s="51"/>
      <c r="F144" s="51"/>
      <c r="G144" s="32">
        <f t="shared" si="12"/>
        <v>0</v>
      </c>
      <c r="H144" s="53">
        <f t="shared" si="13"/>
        <v>0</v>
      </c>
      <c r="J144" s="37"/>
      <c r="L144" s="30">
        <f t="shared" si="14"/>
        <v>123</v>
      </c>
    </row>
    <row r="145" spans="1:12" ht="19.5">
      <c r="A145" s="38"/>
      <c r="B145" s="50"/>
      <c r="C145" s="51"/>
      <c r="D145" s="52"/>
      <c r="E145" s="51"/>
      <c r="F145" s="51"/>
      <c r="G145" s="32">
        <f t="shared" si="12"/>
        <v>0</v>
      </c>
      <c r="H145" s="53">
        <f t="shared" si="13"/>
        <v>0</v>
      </c>
      <c r="J145" s="37"/>
      <c r="L145" s="30">
        <f t="shared" si="14"/>
        <v>123</v>
      </c>
    </row>
    <row r="146" spans="1:12" ht="19.5">
      <c r="A146" s="38"/>
      <c r="B146" s="50"/>
      <c r="C146" s="51"/>
      <c r="D146" s="52"/>
      <c r="E146" s="51"/>
      <c r="F146" s="51"/>
      <c r="G146" s="32">
        <f t="shared" si="12"/>
        <v>0</v>
      </c>
      <c r="H146" s="53">
        <f t="shared" si="13"/>
        <v>0</v>
      </c>
      <c r="J146" s="37"/>
      <c r="L146" s="30">
        <f t="shared" si="14"/>
        <v>123</v>
      </c>
    </row>
    <row r="147" spans="1:12" ht="19.5">
      <c r="A147" s="38"/>
      <c r="B147" s="50"/>
      <c r="C147" s="51"/>
      <c r="D147" s="52"/>
      <c r="E147" s="51"/>
      <c r="F147" s="51"/>
      <c r="G147" s="32">
        <f t="shared" si="12"/>
        <v>0</v>
      </c>
      <c r="H147" s="53">
        <f t="shared" si="13"/>
        <v>0</v>
      </c>
      <c r="J147" s="37"/>
      <c r="L147" s="30">
        <f t="shared" si="14"/>
        <v>123</v>
      </c>
    </row>
    <row r="148" spans="1:12" ht="19.5">
      <c r="A148" s="38"/>
      <c r="B148" s="50"/>
      <c r="C148" s="51"/>
      <c r="D148" s="52"/>
      <c r="E148" s="51"/>
      <c r="F148" s="51"/>
      <c r="G148" s="32">
        <f t="shared" si="12"/>
        <v>0</v>
      </c>
      <c r="H148" s="53">
        <f t="shared" si="13"/>
        <v>0</v>
      </c>
      <c r="J148" s="37"/>
      <c r="L148" s="30">
        <f t="shared" si="14"/>
        <v>123</v>
      </c>
    </row>
    <row r="149" spans="1:12" ht="19.5">
      <c r="A149" s="38"/>
      <c r="B149" s="50"/>
      <c r="C149" s="51"/>
      <c r="D149" s="52"/>
      <c r="E149" s="51"/>
      <c r="F149" s="51"/>
      <c r="G149" s="32">
        <f t="shared" ref="G149:G175" si="15">SUM(E149+F149)</f>
        <v>0</v>
      </c>
      <c r="H149" s="53">
        <f t="shared" ref="H149:H175" si="16">(G149-D149)</f>
        <v>0</v>
      </c>
      <c r="J149" s="37"/>
      <c r="L149" s="30">
        <f t="shared" si="14"/>
        <v>123</v>
      </c>
    </row>
    <row r="150" spans="1:12" ht="19.5">
      <c r="A150" s="38"/>
      <c r="B150" s="50"/>
      <c r="C150" s="51"/>
      <c r="D150" s="52"/>
      <c r="E150" s="51"/>
      <c r="F150" s="51"/>
      <c r="G150" s="32">
        <f t="shared" si="15"/>
        <v>0</v>
      </c>
      <c r="H150" s="53">
        <f t="shared" si="16"/>
        <v>0</v>
      </c>
      <c r="J150" s="37"/>
      <c r="L150" s="30">
        <f t="shared" si="14"/>
        <v>123</v>
      </c>
    </row>
    <row r="151" spans="1:12" ht="19.5">
      <c r="A151" s="38"/>
      <c r="B151" s="50"/>
      <c r="C151" s="51"/>
      <c r="D151" s="52"/>
      <c r="E151" s="51"/>
      <c r="F151" s="51"/>
      <c r="G151" s="32">
        <f t="shared" si="15"/>
        <v>0</v>
      </c>
      <c r="H151" s="53">
        <f t="shared" si="16"/>
        <v>0</v>
      </c>
      <c r="J151" s="37"/>
      <c r="L151" s="30">
        <f t="shared" si="14"/>
        <v>123</v>
      </c>
    </row>
    <row r="152" spans="1:12" ht="19.5">
      <c r="A152" s="38"/>
      <c r="B152" s="50"/>
      <c r="C152" s="51"/>
      <c r="D152" s="52"/>
      <c r="E152" s="51"/>
      <c r="F152" s="51"/>
      <c r="G152" s="32">
        <f t="shared" si="15"/>
        <v>0</v>
      </c>
      <c r="H152" s="53">
        <f t="shared" si="16"/>
        <v>0</v>
      </c>
      <c r="J152" s="37"/>
      <c r="L152" s="30">
        <f t="shared" si="14"/>
        <v>123</v>
      </c>
    </row>
    <row r="153" spans="1:12" ht="19.5">
      <c r="A153" s="38"/>
      <c r="B153" s="50"/>
      <c r="C153" s="51"/>
      <c r="D153" s="52"/>
      <c r="E153" s="51"/>
      <c r="F153" s="51"/>
      <c r="G153" s="32">
        <f t="shared" si="15"/>
        <v>0</v>
      </c>
      <c r="H153" s="53">
        <f t="shared" si="16"/>
        <v>0</v>
      </c>
      <c r="J153" s="37"/>
      <c r="L153" s="30">
        <f t="shared" si="14"/>
        <v>123</v>
      </c>
    </row>
    <row r="154" spans="1:12" ht="19.5">
      <c r="A154" s="38"/>
      <c r="B154" s="50"/>
      <c r="C154" s="51"/>
      <c r="D154" s="52"/>
      <c r="E154" s="51"/>
      <c r="F154" s="51"/>
      <c r="G154" s="32">
        <f t="shared" si="15"/>
        <v>0</v>
      </c>
      <c r="H154" s="53">
        <f t="shared" si="16"/>
        <v>0</v>
      </c>
      <c r="J154" s="37"/>
      <c r="L154" s="30">
        <f t="shared" si="14"/>
        <v>123</v>
      </c>
    </row>
    <row r="155" spans="1:12" ht="19.5">
      <c r="A155" s="38"/>
      <c r="B155" s="50"/>
      <c r="C155" s="51"/>
      <c r="D155" s="52"/>
      <c r="E155" s="51"/>
      <c r="F155" s="51"/>
      <c r="G155" s="32">
        <f t="shared" si="15"/>
        <v>0</v>
      </c>
      <c r="H155" s="53">
        <f t="shared" si="16"/>
        <v>0</v>
      </c>
      <c r="J155" s="37"/>
      <c r="L155" s="30">
        <f t="shared" si="14"/>
        <v>123</v>
      </c>
    </row>
    <row r="156" spans="1:12" ht="19.5">
      <c r="A156" s="38"/>
      <c r="B156" s="50"/>
      <c r="C156" s="51"/>
      <c r="D156" s="52"/>
      <c r="E156" s="51"/>
      <c r="F156" s="51"/>
      <c r="G156" s="32">
        <f t="shared" si="15"/>
        <v>0</v>
      </c>
      <c r="H156" s="53">
        <f t="shared" si="16"/>
        <v>0</v>
      </c>
      <c r="J156" s="37"/>
      <c r="L156" s="30">
        <f t="shared" si="14"/>
        <v>123</v>
      </c>
    </row>
    <row r="157" spans="1:12" ht="19.5">
      <c r="A157" s="38"/>
      <c r="B157" s="50"/>
      <c r="C157" s="51"/>
      <c r="D157" s="52"/>
      <c r="E157" s="51"/>
      <c r="F157" s="51"/>
      <c r="G157" s="32">
        <f t="shared" si="15"/>
        <v>0</v>
      </c>
      <c r="H157" s="53">
        <f t="shared" si="16"/>
        <v>0</v>
      </c>
      <c r="J157" s="37"/>
      <c r="L157" s="30">
        <f t="shared" si="14"/>
        <v>123</v>
      </c>
    </row>
    <row r="158" spans="1:12" ht="19.5">
      <c r="A158" s="38"/>
      <c r="B158" s="50"/>
      <c r="C158" s="51"/>
      <c r="D158" s="52"/>
      <c r="E158" s="51"/>
      <c r="F158" s="51"/>
      <c r="G158" s="32">
        <f t="shared" si="15"/>
        <v>0</v>
      </c>
      <c r="H158" s="53">
        <f t="shared" si="16"/>
        <v>0</v>
      </c>
      <c r="J158" s="37"/>
      <c r="L158" s="30">
        <f t="shared" si="14"/>
        <v>123</v>
      </c>
    </row>
    <row r="159" spans="1:12" ht="19.5">
      <c r="A159" s="38"/>
      <c r="B159" s="50"/>
      <c r="C159" s="51"/>
      <c r="D159" s="52"/>
      <c r="E159" s="51"/>
      <c r="F159" s="51"/>
      <c r="G159" s="32">
        <f t="shared" si="15"/>
        <v>0</v>
      </c>
      <c r="H159" s="53">
        <f t="shared" si="16"/>
        <v>0</v>
      </c>
      <c r="J159" s="37"/>
      <c r="L159" s="30">
        <f t="shared" si="14"/>
        <v>123</v>
      </c>
    </row>
    <row r="160" spans="1:12" ht="19.5">
      <c r="A160" s="38"/>
      <c r="B160" s="50"/>
      <c r="C160" s="51"/>
      <c r="D160" s="52"/>
      <c r="E160" s="51"/>
      <c r="F160" s="51"/>
      <c r="G160" s="32">
        <f t="shared" si="15"/>
        <v>0</v>
      </c>
      <c r="H160" s="53">
        <f t="shared" si="16"/>
        <v>0</v>
      </c>
      <c r="J160" s="37"/>
      <c r="L160" s="30">
        <f t="shared" si="14"/>
        <v>123</v>
      </c>
    </row>
    <row r="161" spans="1:12" ht="19.5">
      <c r="A161" s="38"/>
      <c r="B161" s="50"/>
      <c r="C161" s="51"/>
      <c r="D161" s="52"/>
      <c r="E161" s="51"/>
      <c r="F161" s="51"/>
      <c r="G161" s="32">
        <f t="shared" si="15"/>
        <v>0</v>
      </c>
      <c r="H161" s="53">
        <f t="shared" si="16"/>
        <v>0</v>
      </c>
      <c r="J161" s="37"/>
      <c r="L161" s="30">
        <f t="shared" si="14"/>
        <v>123</v>
      </c>
    </row>
    <row r="162" spans="1:12" ht="19.5">
      <c r="A162" s="38"/>
      <c r="B162" s="50"/>
      <c r="C162" s="51"/>
      <c r="D162" s="52"/>
      <c r="E162" s="51"/>
      <c r="F162" s="51"/>
      <c r="G162" s="32">
        <f t="shared" si="15"/>
        <v>0</v>
      </c>
      <c r="H162" s="53">
        <f t="shared" si="16"/>
        <v>0</v>
      </c>
      <c r="J162" s="37"/>
      <c r="L162" s="30">
        <f t="shared" si="14"/>
        <v>123</v>
      </c>
    </row>
    <row r="163" spans="1:12" ht="19.5">
      <c r="A163" s="38"/>
      <c r="B163" s="50"/>
      <c r="C163" s="51"/>
      <c r="D163" s="52"/>
      <c r="E163" s="51"/>
      <c r="F163" s="51"/>
      <c r="G163" s="32">
        <f t="shared" si="15"/>
        <v>0</v>
      </c>
      <c r="H163" s="53">
        <f t="shared" si="16"/>
        <v>0</v>
      </c>
      <c r="J163" s="37"/>
      <c r="L163" s="30">
        <f t="shared" si="14"/>
        <v>123</v>
      </c>
    </row>
    <row r="164" spans="1:12" ht="19.5">
      <c r="A164" s="38"/>
      <c r="B164" s="50"/>
      <c r="C164" s="51"/>
      <c r="D164" s="52"/>
      <c r="E164" s="51"/>
      <c r="F164" s="51"/>
      <c r="G164" s="32">
        <f t="shared" si="15"/>
        <v>0</v>
      </c>
      <c r="H164" s="53">
        <f t="shared" si="16"/>
        <v>0</v>
      </c>
      <c r="J164" s="37"/>
      <c r="L164" s="30">
        <f t="shared" si="14"/>
        <v>123</v>
      </c>
    </row>
    <row r="165" spans="1:12" ht="19.5">
      <c r="A165" s="38"/>
      <c r="B165" s="50"/>
      <c r="C165" s="51"/>
      <c r="D165" s="52"/>
      <c r="E165" s="51"/>
      <c r="F165" s="51"/>
      <c r="G165" s="32">
        <f t="shared" si="15"/>
        <v>0</v>
      </c>
      <c r="H165" s="53">
        <f t="shared" si="16"/>
        <v>0</v>
      </c>
      <c r="J165" s="37"/>
      <c r="L165" s="30">
        <f t="shared" si="14"/>
        <v>123</v>
      </c>
    </row>
    <row r="166" spans="1:12" ht="19.5">
      <c r="A166" s="38"/>
      <c r="B166" s="50"/>
      <c r="C166" s="51"/>
      <c r="D166" s="52"/>
      <c r="E166" s="51"/>
      <c r="F166" s="51"/>
      <c r="G166" s="32">
        <f t="shared" si="15"/>
        <v>0</v>
      </c>
      <c r="H166" s="53">
        <f t="shared" si="16"/>
        <v>0</v>
      </c>
      <c r="J166" s="37"/>
      <c r="L166" s="30">
        <f t="shared" si="14"/>
        <v>123</v>
      </c>
    </row>
    <row r="167" spans="1:12" ht="19.5">
      <c r="A167" s="38"/>
      <c r="B167" s="50"/>
      <c r="C167" s="51"/>
      <c r="D167" s="52"/>
      <c r="E167" s="51"/>
      <c r="F167" s="51"/>
      <c r="G167" s="32">
        <f t="shared" si="15"/>
        <v>0</v>
      </c>
      <c r="H167" s="53">
        <f t="shared" si="16"/>
        <v>0</v>
      </c>
      <c r="J167" s="37"/>
      <c r="L167" s="30">
        <f t="shared" si="14"/>
        <v>123</v>
      </c>
    </row>
    <row r="168" spans="1:12" ht="19.5">
      <c r="A168" s="38"/>
      <c r="B168" s="50"/>
      <c r="C168" s="51"/>
      <c r="D168" s="52"/>
      <c r="E168" s="51"/>
      <c r="F168" s="51"/>
      <c r="G168" s="32">
        <f t="shared" si="15"/>
        <v>0</v>
      </c>
      <c r="H168" s="53">
        <f t="shared" si="16"/>
        <v>0</v>
      </c>
      <c r="J168" s="37"/>
      <c r="L168" s="30">
        <f t="shared" si="14"/>
        <v>123</v>
      </c>
    </row>
    <row r="169" spans="1:12" ht="19.5">
      <c r="A169" s="38"/>
      <c r="B169" s="50"/>
      <c r="C169" s="51"/>
      <c r="D169" s="52"/>
      <c r="E169" s="51"/>
      <c r="F169" s="51"/>
      <c r="G169" s="32">
        <f t="shared" si="15"/>
        <v>0</v>
      </c>
      <c r="H169" s="53">
        <f t="shared" si="16"/>
        <v>0</v>
      </c>
      <c r="J169" s="37"/>
      <c r="L169" s="30">
        <f t="shared" si="14"/>
        <v>123</v>
      </c>
    </row>
    <row r="170" spans="1:12" ht="19.5">
      <c r="A170" s="38"/>
      <c r="B170" s="50"/>
      <c r="C170" s="51"/>
      <c r="D170" s="52"/>
      <c r="E170" s="51"/>
      <c r="F170" s="51"/>
      <c r="G170" s="32">
        <f t="shared" si="15"/>
        <v>0</v>
      </c>
      <c r="H170" s="53">
        <f t="shared" si="16"/>
        <v>0</v>
      </c>
      <c r="J170" s="37"/>
      <c r="L170" s="30">
        <f t="shared" si="14"/>
        <v>123</v>
      </c>
    </row>
    <row r="171" spans="1:12" ht="19.5">
      <c r="A171" s="38"/>
      <c r="B171" s="50"/>
      <c r="C171" s="51"/>
      <c r="D171" s="52"/>
      <c r="E171" s="51"/>
      <c r="F171" s="51"/>
      <c r="G171" s="32">
        <f t="shared" si="15"/>
        <v>0</v>
      </c>
      <c r="H171" s="53">
        <f t="shared" si="16"/>
        <v>0</v>
      </c>
      <c r="J171" s="37"/>
      <c r="L171" s="30">
        <f t="shared" si="14"/>
        <v>123</v>
      </c>
    </row>
    <row r="172" spans="1:12" ht="19.5">
      <c r="A172" s="38"/>
      <c r="B172" s="50"/>
      <c r="C172" s="51"/>
      <c r="D172" s="52"/>
      <c r="E172" s="51"/>
      <c r="F172" s="51"/>
      <c r="G172" s="32">
        <f t="shared" si="15"/>
        <v>0</v>
      </c>
      <c r="H172" s="53">
        <f t="shared" si="16"/>
        <v>0</v>
      </c>
      <c r="J172" s="37"/>
      <c r="L172" s="30">
        <f t="shared" si="14"/>
        <v>123</v>
      </c>
    </row>
    <row r="173" spans="1:12" ht="19.5">
      <c r="A173" s="38"/>
      <c r="B173" s="50"/>
      <c r="C173" s="51"/>
      <c r="D173" s="52"/>
      <c r="E173" s="51"/>
      <c r="F173" s="51"/>
      <c r="G173" s="32">
        <f t="shared" si="15"/>
        <v>0</v>
      </c>
      <c r="H173" s="53">
        <f t="shared" si="16"/>
        <v>0</v>
      </c>
      <c r="J173" s="37"/>
      <c r="L173" s="30">
        <f t="shared" si="14"/>
        <v>123</v>
      </c>
    </row>
    <row r="174" spans="1:12" ht="19.5">
      <c r="A174" s="38"/>
      <c r="B174" s="50"/>
      <c r="C174" s="51"/>
      <c r="D174" s="52"/>
      <c r="E174" s="51"/>
      <c r="F174" s="51"/>
      <c r="G174" s="32">
        <f t="shared" si="15"/>
        <v>0</v>
      </c>
      <c r="H174" s="53">
        <f t="shared" si="16"/>
        <v>0</v>
      </c>
      <c r="J174" s="37"/>
      <c r="L174" s="30">
        <f t="shared" si="14"/>
        <v>123</v>
      </c>
    </row>
    <row r="175" spans="1:12" ht="19.5">
      <c r="A175" s="38"/>
      <c r="B175" s="50"/>
      <c r="C175" s="51"/>
      <c r="D175" s="52"/>
      <c r="E175" s="51"/>
      <c r="F175" s="51"/>
      <c r="G175" s="32">
        <f t="shared" si="15"/>
        <v>0</v>
      </c>
      <c r="H175" s="53">
        <f t="shared" si="16"/>
        <v>0</v>
      </c>
      <c r="J175" s="37"/>
      <c r="L175" s="30">
        <f t="shared" si="14"/>
        <v>123</v>
      </c>
    </row>
    <row r="176" spans="1:12" ht="19.5">
      <c r="A176" s="38"/>
      <c r="B176" s="35"/>
      <c r="C176" s="32"/>
      <c r="D176" s="36"/>
      <c r="E176" s="31"/>
      <c r="F176" s="31"/>
      <c r="G176" s="32">
        <f t="shared" ref="G176:G179" si="17">SUM(E176+F176)</f>
        <v>0</v>
      </c>
      <c r="H176" s="53">
        <f t="shared" ref="H176:H179" si="18">(G176-D176)</f>
        <v>0</v>
      </c>
      <c r="J176" s="37"/>
      <c r="L176" s="30">
        <f t="shared" si="14"/>
        <v>123</v>
      </c>
    </row>
    <row r="177" spans="1:13" ht="19.5">
      <c r="A177" s="38"/>
      <c r="B177" s="35"/>
      <c r="C177" s="32"/>
      <c r="D177" s="36"/>
      <c r="E177" s="31"/>
      <c r="F177" s="31"/>
      <c r="G177" s="32">
        <f t="shared" si="17"/>
        <v>0</v>
      </c>
      <c r="H177" s="53">
        <f t="shared" si="18"/>
        <v>0</v>
      </c>
      <c r="J177" s="37"/>
      <c r="L177" s="30">
        <f t="shared" si="14"/>
        <v>123</v>
      </c>
    </row>
    <row r="178" spans="1:13" ht="19.5">
      <c r="A178" s="38"/>
      <c r="B178" s="35"/>
      <c r="C178" s="32"/>
      <c r="D178" s="36"/>
      <c r="E178" s="31"/>
      <c r="F178" s="31"/>
      <c r="G178" s="32">
        <f t="shared" si="17"/>
        <v>0</v>
      </c>
      <c r="H178" s="53">
        <f t="shared" si="18"/>
        <v>0</v>
      </c>
      <c r="J178" s="37"/>
      <c r="L178" s="30">
        <f t="shared" si="14"/>
        <v>123</v>
      </c>
    </row>
    <row r="179" spans="1:13" ht="19.5">
      <c r="A179" s="38"/>
      <c r="B179" s="35"/>
      <c r="C179" s="32"/>
      <c r="D179" s="36"/>
      <c r="E179" s="31"/>
      <c r="F179" s="31"/>
      <c r="G179" s="32">
        <f t="shared" si="17"/>
        <v>0</v>
      </c>
      <c r="H179" s="53">
        <f t="shared" si="18"/>
        <v>0</v>
      </c>
      <c r="J179" s="37"/>
      <c r="L179" s="30">
        <f t="shared" si="14"/>
        <v>123</v>
      </c>
    </row>
    <row r="180" spans="1:13" ht="19.5" thickBot="1">
      <c r="B180" s="1"/>
      <c r="C180" s="1"/>
      <c r="D180" s="1"/>
      <c r="E180" s="1"/>
      <c r="F180" s="1"/>
      <c r="G180" s="1"/>
      <c r="H180" s="1"/>
      <c r="J180" s="1"/>
    </row>
    <row r="181" spans="1:13" ht="20.25" thickBot="1">
      <c r="A181" s="106" t="s">
        <v>15</v>
      </c>
      <c r="B181" s="107"/>
      <c r="C181" s="107"/>
      <c r="D181" s="107"/>
      <c r="E181" s="107"/>
      <c r="F181" s="107"/>
      <c r="G181" s="107"/>
      <c r="H181" s="107"/>
      <c r="J181" s="1"/>
    </row>
    <row r="182" spans="1:13" s="49" customFormat="1" ht="20.25" thickBot="1">
      <c r="A182" s="4" t="s">
        <v>10</v>
      </c>
      <c r="B182" s="5" t="s">
        <v>8</v>
      </c>
      <c r="C182" s="5" t="s">
        <v>16</v>
      </c>
      <c r="D182" s="4" t="s">
        <v>1</v>
      </c>
      <c r="E182" s="4" t="s">
        <v>2</v>
      </c>
      <c r="F182" s="4" t="s">
        <v>3</v>
      </c>
      <c r="G182" s="4" t="s">
        <v>4</v>
      </c>
      <c r="H182" s="41" t="s">
        <v>9</v>
      </c>
      <c r="L182" s="1"/>
      <c r="M182" s="1"/>
    </row>
    <row r="183" spans="1:13" ht="19.5">
      <c r="A183" s="38"/>
      <c r="B183" s="50"/>
      <c r="C183" s="51"/>
      <c r="D183" s="52"/>
      <c r="E183" s="51"/>
      <c r="F183" s="51"/>
      <c r="G183" s="32">
        <f t="shared" ref="G183:G209" si="19">SUM(E183+F183)</f>
        <v>0</v>
      </c>
      <c r="H183" s="53">
        <f t="shared" ref="H183:H209" si="20">(G183-D183)</f>
        <v>0</v>
      </c>
      <c r="J183" s="37"/>
      <c r="L183" s="30">
        <f t="shared" si="14"/>
        <v>123</v>
      </c>
    </row>
    <row r="184" spans="1:13" ht="19.5">
      <c r="A184" s="38"/>
      <c r="B184" s="50"/>
      <c r="C184" s="51"/>
      <c r="D184" s="52"/>
      <c r="E184" s="51"/>
      <c r="F184" s="51"/>
      <c r="G184" s="32">
        <f t="shared" si="19"/>
        <v>0</v>
      </c>
      <c r="H184" s="53">
        <f t="shared" si="20"/>
        <v>0</v>
      </c>
      <c r="J184" s="37"/>
      <c r="L184" s="30">
        <f t="shared" si="14"/>
        <v>123</v>
      </c>
    </row>
    <row r="185" spans="1:13" ht="19.5">
      <c r="A185" s="38"/>
      <c r="B185" s="50"/>
      <c r="C185" s="51"/>
      <c r="D185" s="52"/>
      <c r="E185" s="51"/>
      <c r="F185" s="51"/>
      <c r="G185" s="32">
        <f t="shared" si="19"/>
        <v>0</v>
      </c>
      <c r="H185" s="53">
        <f t="shared" si="20"/>
        <v>0</v>
      </c>
      <c r="J185" s="37"/>
      <c r="L185" s="30">
        <f t="shared" si="14"/>
        <v>123</v>
      </c>
    </row>
    <row r="186" spans="1:13" ht="19.5">
      <c r="A186" s="38"/>
      <c r="B186" s="50"/>
      <c r="C186" s="51"/>
      <c r="D186" s="52"/>
      <c r="E186" s="51"/>
      <c r="F186" s="51"/>
      <c r="G186" s="32">
        <f t="shared" si="19"/>
        <v>0</v>
      </c>
      <c r="H186" s="53">
        <f t="shared" si="20"/>
        <v>0</v>
      </c>
      <c r="J186" s="37"/>
      <c r="L186" s="30">
        <f t="shared" si="14"/>
        <v>123</v>
      </c>
    </row>
    <row r="187" spans="1:13" ht="19.5">
      <c r="A187" s="38"/>
      <c r="B187" s="50"/>
      <c r="C187" s="51"/>
      <c r="D187" s="52"/>
      <c r="E187" s="51"/>
      <c r="F187" s="51"/>
      <c r="G187" s="32">
        <f t="shared" si="19"/>
        <v>0</v>
      </c>
      <c r="H187" s="53">
        <f t="shared" si="20"/>
        <v>0</v>
      </c>
      <c r="J187" s="37"/>
      <c r="L187" s="30">
        <f t="shared" si="14"/>
        <v>123</v>
      </c>
    </row>
    <row r="188" spans="1:13" ht="19.5">
      <c r="A188" s="38"/>
      <c r="B188" s="50"/>
      <c r="C188" s="51"/>
      <c r="D188" s="52"/>
      <c r="E188" s="51"/>
      <c r="F188" s="51"/>
      <c r="G188" s="32">
        <f t="shared" si="19"/>
        <v>0</v>
      </c>
      <c r="H188" s="53">
        <f t="shared" si="20"/>
        <v>0</v>
      </c>
      <c r="J188" s="37"/>
      <c r="L188" s="30">
        <f t="shared" si="14"/>
        <v>123</v>
      </c>
    </row>
    <row r="189" spans="1:13" ht="19.5">
      <c r="A189" s="38"/>
      <c r="B189" s="50"/>
      <c r="C189" s="51"/>
      <c r="D189" s="52"/>
      <c r="E189" s="51"/>
      <c r="F189" s="51"/>
      <c r="G189" s="32">
        <f t="shared" si="19"/>
        <v>0</v>
      </c>
      <c r="H189" s="53">
        <f t="shared" si="20"/>
        <v>0</v>
      </c>
      <c r="J189" s="37"/>
      <c r="L189" s="30">
        <f t="shared" si="14"/>
        <v>123</v>
      </c>
    </row>
    <row r="190" spans="1:13" ht="19.5">
      <c r="A190" s="38"/>
      <c r="B190" s="50"/>
      <c r="C190" s="51"/>
      <c r="D190" s="52"/>
      <c r="E190" s="51"/>
      <c r="F190" s="51"/>
      <c r="G190" s="32">
        <f t="shared" si="19"/>
        <v>0</v>
      </c>
      <c r="H190" s="53">
        <f t="shared" si="20"/>
        <v>0</v>
      </c>
      <c r="J190" s="37"/>
      <c r="L190" s="30">
        <f t="shared" si="14"/>
        <v>123</v>
      </c>
    </row>
    <row r="191" spans="1:13" ht="19.5">
      <c r="A191" s="38"/>
      <c r="B191" s="50"/>
      <c r="C191" s="51"/>
      <c r="D191" s="52"/>
      <c r="E191" s="51"/>
      <c r="F191" s="51"/>
      <c r="G191" s="32">
        <f t="shared" si="19"/>
        <v>0</v>
      </c>
      <c r="H191" s="53">
        <f t="shared" si="20"/>
        <v>0</v>
      </c>
      <c r="J191" s="37"/>
      <c r="L191" s="30">
        <f t="shared" si="14"/>
        <v>123</v>
      </c>
    </row>
    <row r="192" spans="1:13" ht="19.5">
      <c r="A192" s="38"/>
      <c r="B192" s="50"/>
      <c r="C192" s="51"/>
      <c r="D192" s="52"/>
      <c r="E192" s="51"/>
      <c r="F192" s="51"/>
      <c r="G192" s="32">
        <f t="shared" si="19"/>
        <v>0</v>
      </c>
      <c r="H192" s="53">
        <f t="shared" si="20"/>
        <v>0</v>
      </c>
      <c r="J192" s="37"/>
      <c r="L192" s="30">
        <f t="shared" si="14"/>
        <v>123</v>
      </c>
    </row>
    <row r="193" spans="1:12" ht="19.5">
      <c r="A193" s="38"/>
      <c r="B193" s="50"/>
      <c r="C193" s="51"/>
      <c r="D193" s="52"/>
      <c r="E193" s="51"/>
      <c r="F193" s="51"/>
      <c r="G193" s="32">
        <f t="shared" si="19"/>
        <v>0</v>
      </c>
      <c r="H193" s="53">
        <f t="shared" si="20"/>
        <v>0</v>
      </c>
      <c r="J193" s="37"/>
      <c r="L193" s="30">
        <f t="shared" si="14"/>
        <v>123</v>
      </c>
    </row>
    <row r="194" spans="1:12" ht="19.5">
      <c r="A194" s="38"/>
      <c r="B194" s="50"/>
      <c r="C194" s="51"/>
      <c r="D194" s="52"/>
      <c r="E194" s="51"/>
      <c r="F194" s="51"/>
      <c r="G194" s="32">
        <f t="shared" si="19"/>
        <v>0</v>
      </c>
      <c r="H194" s="53">
        <f t="shared" si="20"/>
        <v>0</v>
      </c>
      <c r="J194" s="37"/>
      <c r="L194" s="30">
        <f t="shared" si="14"/>
        <v>123</v>
      </c>
    </row>
    <row r="195" spans="1:12" ht="19.5">
      <c r="A195" s="38"/>
      <c r="B195" s="50"/>
      <c r="C195" s="51"/>
      <c r="D195" s="52"/>
      <c r="E195" s="51"/>
      <c r="F195" s="51"/>
      <c r="G195" s="32">
        <f t="shared" si="19"/>
        <v>0</v>
      </c>
      <c r="H195" s="53">
        <f t="shared" si="20"/>
        <v>0</v>
      </c>
      <c r="J195" s="37"/>
      <c r="L195" s="30">
        <f t="shared" si="14"/>
        <v>123</v>
      </c>
    </row>
    <row r="196" spans="1:12" ht="19.5">
      <c r="A196" s="38"/>
      <c r="B196" s="50"/>
      <c r="C196" s="51"/>
      <c r="D196" s="52"/>
      <c r="E196" s="51"/>
      <c r="F196" s="51"/>
      <c r="G196" s="32">
        <f t="shared" si="19"/>
        <v>0</v>
      </c>
      <c r="H196" s="53">
        <f t="shared" si="20"/>
        <v>0</v>
      </c>
      <c r="J196" s="37"/>
      <c r="L196" s="30">
        <f t="shared" si="14"/>
        <v>123</v>
      </c>
    </row>
    <row r="197" spans="1:12" ht="19.5">
      <c r="A197" s="38"/>
      <c r="B197" s="50"/>
      <c r="C197" s="51"/>
      <c r="D197" s="52"/>
      <c r="E197" s="51"/>
      <c r="F197" s="51"/>
      <c r="G197" s="32">
        <f t="shared" si="19"/>
        <v>0</v>
      </c>
      <c r="H197" s="53">
        <f t="shared" si="20"/>
        <v>0</v>
      </c>
      <c r="J197" s="37"/>
      <c r="L197" s="30">
        <f t="shared" si="14"/>
        <v>123</v>
      </c>
    </row>
    <row r="198" spans="1:12" ht="19.5">
      <c r="A198" s="38"/>
      <c r="B198" s="50"/>
      <c r="C198" s="51"/>
      <c r="D198" s="52"/>
      <c r="E198" s="51"/>
      <c r="F198" s="51"/>
      <c r="G198" s="32">
        <f t="shared" si="19"/>
        <v>0</v>
      </c>
      <c r="H198" s="53">
        <f t="shared" si="20"/>
        <v>0</v>
      </c>
      <c r="J198" s="37"/>
      <c r="L198" s="30">
        <f t="shared" si="14"/>
        <v>123</v>
      </c>
    </row>
    <row r="199" spans="1:12" ht="19.5">
      <c r="A199" s="38"/>
      <c r="B199" s="50"/>
      <c r="C199" s="51"/>
      <c r="D199" s="52"/>
      <c r="E199" s="51"/>
      <c r="F199" s="51"/>
      <c r="G199" s="32">
        <f t="shared" si="19"/>
        <v>0</v>
      </c>
      <c r="H199" s="53">
        <f t="shared" si="20"/>
        <v>0</v>
      </c>
      <c r="J199" s="37"/>
      <c r="L199" s="30">
        <f t="shared" si="14"/>
        <v>123</v>
      </c>
    </row>
    <row r="200" spans="1:12" ht="19.5">
      <c r="A200" s="38"/>
      <c r="B200" s="50"/>
      <c r="C200" s="51"/>
      <c r="D200" s="52"/>
      <c r="E200" s="51"/>
      <c r="F200" s="51"/>
      <c r="G200" s="32">
        <f t="shared" si="19"/>
        <v>0</v>
      </c>
      <c r="H200" s="53">
        <f t="shared" si="20"/>
        <v>0</v>
      </c>
      <c r="J200" s="37"/>
      <c r="L200" s="30">
        <f t="shared" si="14"/>
        <v>123</v>
      </c>
    </row>
    <row r="201" spans="1:12" ht="19.5">
      <c r="A201" s="38"/>
      <c r="B201" s="50"/>
      <c r="C201" s="51"/>
      <c r="D201" s="52"/>
      <c r="E201" s="51"/>
      <c r="F201" s="51"/>
      <c r="G201" s="32">
        <f t="shared" si="19"/>
        <v>0</v>
      </c>
      <c r="H201" s="53">
        <f t="shared" si="20"/>
        <v>0</v>
      </c>
      <c r="J201" s="37"/>
      <c r="L201" s="30">
        <f t="shared" si="14"/>
        <v>123</v>
      </c>
    </row>
    <row r="202" spans="1:12" ht="19.5">
      <c r="A202" s="38"/>
      <c r="B202" s="50"/>
      <c r="C202" s="51"/>
      <c r="D202" s="52"/>
      <c r="E202" s="51"/>
      <c r="F202" s="51"/>
      <c r="G202" s="32">
        <f t="shared" si="19"/>
        <v>0</v>
      </c>
      <c r="H202" s="53">
        <f t="shared" si="20"/>
        <v>0</v>
      </c>
      <c r="J202" s="37"/>
      <c r="L202" s="30">
        <f t="shared" si="14"/>
        <v>123</v>
      </c>
    </row>
    <row r="203" spans="1:12" ht="19.5">
      <c r="A203" s="38"/>
      <c r="B203" s="50"/>
      <c r="C203" s="51"/>
      <c r="D203" s="52"/>
      <c r="E203" s="51"/>
      <c r="F203" s="51"/>
      <c r="G203" s="32">
        <f t="shared" si="19"/>
        <v>0</v>
      </c>
      <c r="H203" s="53">
        <f t="shared" si="20"/>
        <v>0</v>
      </c>
      <c r="J203" s="37"/>
      <c r="L203" s="30">
        <f t="shared" si="14"/>
        <v>123</v>
      </c>
    </row>
    <row r="204" spans="1:12" ht="19.5">
      <c r="A204" s="38"/>
      <c r="B204" s="50"/>
      <c r="C204" s="51"/>
      <c r="D204" s="52"/>
      <c r="E204" s="51"/>
      <c r="F204" s="51"/>
      <c r="G204" s="32">
        <f t="shared" si="19"/>
        <v>0</v>
      </c>
      <c r="H204" s="53">
        <f t="shared" si="20"/>
        <v>0</v>
      </c>
      <c r="J204" s="37"/>
      <c r="L204" s="30">
        <f t="shared" si="14"/>
        <v>123</v>
      </c>
    </row>
    <row r="205" spans="1:12" ht="19.5">
      <c r="A205" s="38"/>
      <c r="B205" s="50"/>
      <c r="C205" s="51"/>
      <c r="D205" s="52"/>
      <c r="E205" s="51"/>
      <c r="F205" s="51"/>
      <c r="G205" s="32">
        <f t="shared" si="19"/>
        <v>0</v>
      </c>
      <c r="H205" s="53">
        <f t="shared" si="20"/>
        <v>0</v>
      </c>
      <c r="J205" s="37"/>
      <c r="L205" s="30">
        <f t="shared" ref="L205:L209" si="21" xml:space="preserve"> DATEDIF(J205,$L$7,"y")</f>
        <v>123</v>
      </c>
    </row>
    <row r="206" spans="1:12" ht="19.5">
      <c r="A206" s="38"/>
      <c r="B206" s="50"/>
      <c r="C206" s="51"/>
      <c r="D206" s="52"/>
      <c r="E206" s="51"/>
      <c r="F206" s="51"/>
      <c r="G206" s="32">
        <f t="shared" si="19"/>
        <v>0</v>
      </c>
      <c r="H206" s="53">
        <f t="shared" si="20"/>
        <v>0</v>
      </c>
      <c r="J206" s="37"/>
      <c r="L206" s="30">
        <f t="shared" si="21"/>
        <v>123</v>
      </c>
    </row>
    <row r="207" spans="1:12" ht="19.5">
      <c r="A207" s="38"/>
      <c r="B207" s="50"/>
      <c r="C207" s="51"/>
      <c r="D207" s="52"/>
      <c r="E207" s="51"/>
      <c r="F207" s="51"/>
      <c r="G207" s="32">
        <f t="shared" si="19"/>
        <v>0</v>
      </c>
      <c r="H207" s="53">
        <f t="shared" si="20"/>
        <v>0</v>
      </c>
      <c r="J207" s="37"/>
      <c r="L207" s="30">
        <f t="shared" si="21"/>
        <v>123</v>
      </c>
    </row>
    <row r="208" spans="1:12" ht="19.5">
      <c r="A208" s="38"/>
      <c r="B208" s="50"/>
      <c r="C208" s="51"/>
      <c r="D208" s="52"/>
      <c r="E208" s="51"/>
      <c r="F208" s="51"/>
      <c r="G208" s="32">
        <f t="shared" si="19"/>
        <v>0</v>
      </c>
      <c r="H208" s="53">
        <f t="shared" si="20"/>
        <v>0</v>
      </c>
      <c r="J208" s="37"/>
      <c r="L208" s="30">
        <f t="shared" si="21"/>
        <v>123</v>
      </c>
    </row>
    <row r="209" spans="1:12" ht="19.5">
      <c r="A209" s="38"/>
      <c r="B209" s="50"/>
      <c r="C209" s="51"/>
      <c r="D209" s="52"/>
      <c r="E209" s="51"/>
      <c r="F209" s="51"/>
      <c r="G209" s="32">
        <f t="shared" si="19"/>
        <v>0</v>
      </c>
      <c r="H209" s="53">
        <f t="shared" si="20"/>
        <v>0</v>
      </c>
      <c r="J209" s="37"/>
      <c r="L209" s="30">
        <f t="shared" si="21"/>
        <v>123</v>
      </c>
    </row>
  </sheetData>
  <sortState xmlns:xlrd2="http://schemas.microsoft.com/office/spreadsheetml/2017/richdata2" ref="A13:R157">
    <sortCondition ref="L13:L157"/>
  </sortState>
  <mergeCells count="10">
    <mergeCell ref="A9:H9"/>
    <mergeCell ref="A10:H10"/>
    <mergeCell ref="A11:H11"/>
    <mergeCell ref="A181:H181"/>
    <mergeCell ref="A1:H1"/>
    <mergeCell ref="A2:H2"/>
    <mergeCell ref="A4:H4"/>
    <mergeCell ref="A5:H5"/>
    <mergeCell ref="A6:H6"/>
    <mergeCell ref="A8:H8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0511-8B00-44F3-8641-11F70AABED4A}">
  <sheetPr>
    <tabColor rgb="FF00B050"/>
  </sheetPr>
  <dimension ref="A1:G68"/>
  <sheetViews>
    <sheetView workbookViewId="0">
      <selection sqref="A1:E1"/>
    </sheetView>
  </sheetViews>
  <sheetFormatPr baseColWidth="10" defaultRowHeight="15"/>
  <cols>
    <col min="1" max="1" width="6.42578125" style="34" bestFit="1" customWidth="1"/>
    <col min="2" max="5" width="21.7109375" customWidth="1"/>
    <col min="6" max="6" width="2" bestFit="1" customWidth="1"/>
    <col min="7" max="7" width="4" bestFit="1" customWidth="1"/>
  </cols>
  <sheetData>
    <row r="1" spans="1:6" s="88" customFormat="1" ht="18">
      <c r="A1" s="120" t="s">
        <v>246</v>
      </c>
      <c r="B1" s="120"/>
      <c r="C1" s="120"/>
      <c r="D1" s="120"/>
      <c r="E1" s="120"/>
    </row>
    <row r="2" spans="1:6" s="88" customFormat="1" ht="18.75" thickBot="1">
      <c r="A2" s="121" t="s">
        <v>24</v>
      </c>
      <c r="B2" s="121"/>
      <c r="C2" s="121"/>
      <c r="D2" s="121"/>
      <c r="E2" s="121"/>
    </row>
    <row r="3" spans="1:6" s="88" customFormat="1" ht="13.5" customHeight="1" thickBot="1">
      <c r="A3" s="122" t="s">
        <v>247</v>
      </c>
      <c r="B3" s="123"/>
      <c r="C3" s="123"/>
      <c r="D3" s="123"/>
      <c r="E3" s="124"/>
    </row>
    <row r="4" spans="1:6" s="89" customFormat="1" ht="15.75" thickBot="1">
      <c r="A4" s="125" t="s">
        <v>27</v>
      </c>
      <c r="B4" s="126"/>
      <c r="C4" s="126"/>
      <c r="D4" s="126"/>
      <c r="E4" s="127"/>
    </row>
    <row r="5" spans="1:6" s="89" customFormat="1">
      <c r="A5" s="116" t="s">
        <v>248</v>
      </c>
      <c r="B5" s="116"/>
      <c r="C5" s="116"/>
      <c r="D5" s="116"/>
      <c r="E5" s="116"/>
    </row>
    <row r="6" spans="1:6" s="89" customFormat="1" ht="15.75" thickBot="1">
      <c r="A6" s="116" t="s">
        <v>249</v>
      </c>
      <c r="B6" s="116"/>
      <c r="C6" s="116"/>
      <c r="D6" s="116"/>
      <c r="E6" s="116"/>
    </row>
    <row r="7" spans="1:6" ht="14.45" customHeight="1">
      <c r="A7" s="117" t="s">
        <v>250</v>
      </c>
      <c r="B7" s="118"/>
      <c r="C7" s="118"/>
      <c r="D7" s="118"/>
      <c r="E7" s="119"/>
      <c r="F7" s="85"/>
    </row>
    <row r="8" spans="1:6" ht="14.45" customHeight="1">
      <c r="A8" s="90">
        <v>0.375000000000005</v>
      </c>
      <c r="B8" s="91"/>
      <c r="C8" s="87"/>
      <c r="D8" s="87"/>
      <c r="E8" s="92"/>
      <c r="F8" s="85">
        <f t="shared" ref="F8:F32" si="0">COUNTA(B8,C8,D8,E8)</f>
        <v>0</v>
      </c>
    </row>
    <row r="9" spans="1:6" ht="14.45" customHeight="1">
      <c r="A9" s="90">
        <v>0.38194444444445003</v>
      </c>
      <c r="B9" s="91"/>
      <c r="C9" s="87"/>
      <c r="D9" s="87"/>
      <c r="E9" s="92"/>
      <c r="F9" s="85">
        <f t="shared" si="0"/>
        <v>0</v>
      </c>
    </row>
    <row r="10" spans="1:6" ht="14.45" customHeight="1">
      <c r="A10" s="90">
        <v>0.388888888888895</v>
      </c>
      <c r="B10" s="91"/>
      <c r="C10" s="87"/>
      <c r="D10" s="87"/>
      <c r="E10" s="92"/>
      <c r="F10" s="85">
        <f t="shared" si="0"/>
        <v>0</v>
      </c>
    </row>
    <row r="11" spans="1:6" ht="14.45" customHeight="1">
      <c r="A11" s="90">
        <v>0.39583333333333998</v>
      </c>
      <c r="B11" s="91" t="s">
        <v>79</v>
      </c>
      <c r="C11" s="87" t="s">
        <v>251</v>
      </c>
      <c r="D11" s="87" t="s">
        <v>252</v>
      </c>
      <c r="E11" s="92" t="s">
        <v>102</v>
      </c>
      <c r="F11" s="85">
        <f t="shared" si="0"/>
        <v>4</v>
      </c>
    </row>
    <row r="12" spans="1:6" ht="14.45" customHeight="1">
      <c r="A12" s="90">
        <v>0.40277777777778501</v>
      </c>
      <c r="B12" s="91" t="s">
        <v>94</v>
      </c>
      <c r="C12" s="87" t="s">
        <v>46</v>
      </c>
      <c r="D12" s="87" t="s">
        <v>253</v>
      </c>
      <c r="E12" s="92" t="s">
        <v>62</v>
      </c>
      <c r="F12" s="85">
        <f t="shared" si="0"/>
        <v>4</v>
      </c>
    </row>
    <row r="13" spans="1:6" ht="14.45" customHeight="1">
      <c r="A13" s="90">
        <v>0.40972222222222998</v>
      </c>
      <c r="B13" s="91" t="s">
        <v>128</v>
      </c>
      <c r="C13" s="87" t="s">
        <v>129</v>
      </c>
      <c r="D13" s="87" t="s">
        <v>37</v>
      </c>
      <c r="E13" s="92" t="s">
        <v>96</v>
      </c>
      <c r="F13" s="85">
        <f t="shared" si="0"/>
        <v>4</v>
      </c>
    </row>
    <row r="14" spans="1:6" ht="14.45" customHeight="1">
      <c r="A14" s="90">
        <v>0.41666666666667501</v>
      </c>
      <c r="B14" s="91" t="s">
        <v>134</v>
      </c>
      <c r="C14" s="87" t="s">
        <v>131</v>
      </c>
      <c r="D14" s="87" t="s">
        <v>130</v>
      </c>
      <c r="E14" s="92" t="s">
        <v>61</v>
      </c>
      <c r="F14" s="85">
        <f t="shared" si="0"/>
        <v>4</v>
      </c>
    </row>
    <row r="15" spans="1:6" ht="14.45" customHeight="1">
      <c r="A15" s="90">
        <v>0.42361111111111999</v>
      </c>
      <c r="B15" s="91" t="s">
        <v>44</v>
      </c>
      <c r="C15" s="87" t="s">
        <v>97</v>
      </c>
      <c r="D15" s="87" t="s">
        <v>117</v>
      </c>
      <c r="E15" s="92" t="s">
        <v>50</v>
      </c>
      <c r="F15" s="85">
        <f t="shared" si="0"/>
        <v>4</v>
      </c>
    </row>
    <row r="16" spans="1:6" ht="14.45" customHeight="1">
      <c r="A16" s="90">
        <v>0.43055555555556502</v>
      </c>
      <c r="B16" s="91" t="s">
        <v>254</v>
      </c>
      <c r="C16" s="87" t="s">
        <v>255</v>
      </c>
      <c r="D16" s="87" t="s">
        <v>104</v>
      </c>
      <c r="E16" s="92" t="s">
        <v>70</v>
      </c>
      <c r="F16" s="85">
        <f t="shared" si="0"/>
        <v>4</v>
      </c>
    </row>
    <row r="17" spans="1:7" ht="14.45" customHeight="1">
      <c r="A17" s="90">
        <v>0.43750000000000999</v>
      </c>
      <c r="B17" s="91" t="s">
        <v>122</v>
      </c>
      <c r="C17" s="87" t="s">
        <v>118</v>
      </c>
      <c r="D17" s="87" t="s">
        <v>106</v>
      </c>
      <c r="E17" s="92" t="s">
        <v>65</v>
      </c>
      <c r="F17" s="85">
        <f t="shared" si="0"/>
        <v>4</v>
      </c>
    </row>
    <row r="18" spans="1:7" ht="14.45" customHeight="1">
      <c r="A18" s="90">
        <v>0.44444444444445502</v>
      </c>
      <c r="B18" s="91" t="s">
        <v>126</v>
      </c>
      <c r="C18" s="87" t="s">
        <v>112</v>
      </c>
      <c r="D18" s="87" t="s">
        <v>256</v>
      </c>
      <c r="E18" s="92"/>
      <c r="F18" s="85">
        <f t="shared" si="0"/>
        <v>3</v>
      </c>
    </row>
    <row r="19" spans="1:7" ht="14.45" customHeight="1">
      <c r="A19" s="90">
        <v>0.4513888888889</v>
      </c>
      <c r="B19" s="91" t="s">
        <v>83</v>
      </c>
      <c r="C19" s="87" t="s">
        <v>93</v>
      </c>
      <c r="D19" s="87" t="s">
        <v>54</v>
      </c>
      <c r="E19" s="92" t="s">
        <v>60</v>
      </c>
      <c r="F19" s="85">
        <f t="shared" si="0"/>
        <v>4</v>
      </c>
    </row>
    <row r="20" spans="1:7" ht="14.45" customHeight="1">
      <c r="A20" s="90">
        <v>0.45833333333334503</v>
      </c>
      <c r="B20" s="91" t="s">
        <v>63</v>
      </c>
      <c r="C20" s="87" t="s">
        <v>59</v>
      </c>
      <c r="D20" s="87" t="s">
        <v>127</v>
      </c>
      <c r="E20" s="92" t="s">
        <v>124</v>
      </c>
      <c r="F20" s="85">
        <f t="shared" si="0"/>
        <v>4</v>
      </c>
    </row>
    <row r="21" spans="1:7" ht="14.45" customHeight="1">
      <c r="A21" s="90">
        <v>0.46527777777779</v>
      </c>
      <c r="B21" s="91" t="s">
        <v>66</v>
      </c>
      <c r="C21" s="87" t="s">
        <v>92</v>
      </c>
      <c r="D21" s="87" t="s">
        <v>121</v>
      </c>
      <c r="E21" s="92" t="s">
        <v>80</v>
      </c>
      <c r="F21" s="85">
        <f t="shared" si="0"/>
        <v>4</v>
      </c>
    </row>
    <row r="22" spans="1:7" ht="14.45" customHeight="1">
      <c r="A22" s="90">
        <v>0.47222222222223498</v>
      </c>
      <c r="B22" s="91" t="s">
        <v>81</v>
      </c>
      <c r="C22" s="87" t="s">
        <v>98</v>
      </c>
      <c r="D22" s="87" t="s">
        <v>57</v>
      </c>
      <c r="E22" s="92" t="s">
        <v>257</v>
      </c>
      <c r="F22" s="85">
        <f t="shared" si="0"/>
        <v>4</v>
      </c>
    </row>
    <row r="23" spans="1:7" ht="14.45" customHeight="1">
      <c r="A23" s="90">
        <v>0.47916666666668001</v>
      </c>
      <c r="B23" s="91" t="s">
        <v>133</v>
      </c>
      <c r="C23" s="87" t="s">
        <v>135</v>
      </c>
      <c r="D23" s="87" t="s">
        <v>258</v>
      </c>
      <c r="E23" s="92"/>
      <c r="F23" s="85">
        <f t="shared" si="0"/>
        <v>3</v>
      </c>
    </row>
    <row r="24" spans="1:7" ht="14.45" customHeight="1">
      <c r="A24" s="90">
        <v>0.48611111111112498</v>
      </c>
      <c r="B24" s="91" t="s">
        <v>69</v>
      </c>
      <c r="C24" s="87" t="s">
        <v>55</v>
      </c>
      <c r="D24" s="87" t="s">
        <v>52</v>
      </c>
      <c r="E24" s="92" t="s">
        <v>259</v>
      </c>
      <c r="F24" s="85">
        <f t="shared" si="0"/>
        <v>4</v>
      </c>
    </row>
    <row r="25" spans="1:7" ht="14.45" customHeight="1">
      <c r="A25" s="90">
        <v>0.49305555555557101</v>
      </c>
      <c r="B25" s="91" t="s">
        <v>109</v>
      </c>
      <c r="C25" s="87" t="s">
        <v>90</v>
      </c>
      <c r="D25" s="87" t="s">
        <v>76</v>
      </c>
      <c r="E25" s="92" t="s">
        <v>123</v>
      </c>
      <c r="F25" s="85">
        <f t="shared" si="0"/>
        <v>4</v>
      </c>
    </row>
    <row r="26" spans="1:7" ht="14.45" customHeight="1">
      <c r="A26" s="90">
        <v>0.50000000000001599</v>
      </c>
      <c r="B26" s="91" t="s">
        <v>53</v>
      </c>
      <c r="C26" s="87" t="s">
        <v>42</v>
      </c>
      <c r="D26" s="87" t="s">
        <v>111</v>
      </c>
      <c r="E26" s="92"/>
      <c r="F26" s="85">
        <f t="shared" si="0"/>
        <v>3</v>
      </c>
    </row>
    <row r="27" spans="1:7" ht="14.45" customHeight="1">
      <c r="A27" s="90">
        <v>0.50694444444446096</v>
      </c>
      <c r="B27" s="91" t="s">
        <v>95</v>
      </c>
      <c r="C27" s="87" t="s">
        <v>101</v>
      </c>
      <c r="D27" s="87" t="s">
        <v>71</v>
      </c>
      <c r="E27" s="165" t="s">
        <v>45</v>
      </c>
      <c r="F27" s="85">
        <v>3</v>
      </c>
    </row>
    <row r="28" spans="1:7" ht="14.45" customHeight="1">
      <c r="A28" s="90">
        <v>0.51388888888890605</v>
      </c>
      <c r="B28" s="91" t="s">
        <v>73</v>
      </c>
      <c r="C28" s="87" t="s">
        <v>64</v>
      </c>
      <c r="D28" s="87" t="s">
        <v>110</v>
      </c>
      <c r="E28" s="92" t="s">
        <v>120</v>
      </c>
      <c r="F28" s="85">
        <f t="shared" si="0"/>
        <v>4</v>
      </c>
    </row>
    <row r="29" spans="1:7" ht="14.45" customHeight="1">
      <c r="A29" s="90">
        <v>0.52083333333335102</v>
      </c>
      <c r="B29" s="91" t="s">
        <v>103</v>
      </c>
      <c r="C29" s="87" t="s">
        <v>84</v>
      </c>
      <c r="D29" s="87" t="s">
        <v>48</v>
      </c>
      <c r="E29" s="92" t="s">
        <v>88</v>
      </c>
      <c r="F29" s="85">
        <f t="shared" si="0"/>
        <v>4</v>
      </c>
    </row>
    <row r="30" spans="1:7" ht="14.45" customHeight="1">
      <c r="A30" s="90">
        <v>0.527777777777796</v>
      </c>
      <c r="B30" s="91" t="s">
        <v>132</v>
      </c>
      <c r="C30" s="87" t="s">
        <v>125</v>
      </c>
      <c r="D30" s="87" t="s">
        <v>108</v>
      </c>
      <c r="E30" s="92"/>
      <c r="F30" s="85">
        <f t="shared" si="0"/>
        <v>3</v>
      </c>
    </row>
    <row r="31" spans="1:7" ht="14.45" customHeight="1" thickBot="1">
      <c r="A31" s="90">
        <v>0.53472222222224097</v>
      </c>
      <c r="B31" s="91" t="s">
        <v>115</v>
      </c>
      <c r="C31" s="87" t="s">
        <v>86</v>
      </c>
      <c r="D31" s="87" t="s">
        <v>56</v>
      </c>
      <c r="E31" s="92" t="s">
        <v>75</v>
      </c>
      <c r="F31" s="85">
        <f t="shared" si="0"/>
        <v>4</v>
      </c>
    </row>
    <row r="32" spans="1:7" ht="13.5" thickBot="1">
      <c r="A32" s="90">
        <v>0.54166666666668595</v>
      </c>
      <c r="B32" s="93" t="s">
        <v>67</v>
      </c>
      <c r="C32" s="94" t="s">
        <v>116</v>
      </c>
      <c r="D32" s="94" t="s">
        <v>105</v>
      </c>
      <c r="E32" s="95" t="s">
        <v>85</v>
      </c>
      <c r="F32" s="85">
        <f t="shared" si="0"/>
        <v>4</v>
      </c>
      <c r="G32" s="96">
        <f>SUM(F8:F32)</f>
        <v>83</v>
      </c>
    </row>
    <row r="33" spans="1:6" ht="10.5" customHeight="1"/>
    <row r="34" spans="1:6" s="88" customFormat="1" ht="18">
      <c r="A34" s="120" t="s">
        <v>35</v>
      </c>
      <c r="B34" s="120"/>
      <c r="C34" s="120"/>
      <c r="D34" s="120"/>
      <c r="E34" s="120"/>
    </row>
    <row r="35" spans="1:6" s="1" customFormat="1" ht="19.5" thickBot="1">
      <c r="A35" s="121" t="s">
        <v>36</v>
      </c>
      <c r="B35" s="121"/>
      <c r="C35" s="121"/>
      <c r="D35" s="121"/>
      <c r="E35" s="121"/>
    </row>
    <row r="36" spans="1:6" s="88" customFormat="1" ht="13.5" customHeight="1" thickBot="1">
      <c r="A36" s="122" t="s">
        <v>247</v>
      </c>
      <c r="B36" s="123"/>
      <c r="C36" s="123"/>
      <c r="D36" s="123"/>
      <c r="E36" s="124"/>
    </row>
    <row r="37" spans="1:6" s="97" customFormat="1" ht="15.75" thickBot="1">
      <c r="A37" s="125" t="s">
        <v>38</v>
      </c>
      <c r="B37" s="126"/>
      <c r="C37" s="126"/>
      <c r="D37" s="126"/>
      <c r="E37" s="127"/>
    </row>
    <row r="38" spans="1:6" s="89" customFormat="1">
      <c r="A38" s="116" t="s">
        <v>248</v>
      </c>
      <c r="B38" s="116"/>
      <c r="C38" s="116"/>
      <c r="D38" s="116"/>
      <c r="E38" s="116"/>
    </row>
    <row r="39" spans="1:6" s="89" customFormat="1" ht="15.75" thickBot="1">
      <c r="A39" s="116" t="s">
        <v>260</v>
      </c>
      <c r="B39" s="116"/>
      <c r="C39" s="116"/>
      <c r="D39" s="116"/>
      <c r="E39" s="116"/>
    </row>
    <row r="40" spans="1:6" ht="14.45" customHeight="1">
      <c r="A40" s="117" t="s">
        <v>250</v>
      </c>
      <c r="B40" s="118"/>
      <c r="C40" s="118"/>
      <c r="D40" s="118"/>
      <c r="E40" s="119"/>
      <c r="F40" s="85"/>
    </row>
    <row r="41" spans="1:6" ht="14.45" customHeight="1">
      <c r="A41" s="98">
        <v>0.36111111111111499</v>
      </c>
      <c r="B41" s="91" t="s">
        <v>222</v>
      </c>
      <c r="C41" s="87" t="s">
        <v>144</v>
      </c>
      <c r="D41" s="87" t="s">
        <v>201</v>
      </c>
      <c r="E41" s="92" t="s">
        <v>182</v>
      </c>
      <c r="F41" s="85">
        <f t="shared" ref="F41:F68" si="1">COUNTA(B41,C41,D41,E41)</f>
        <v>4</v>
      </c>
    </row>
    <row r="42" spans="1:6" ht="14.45" customHeight="1">
      <c r="A42" s="98">
        <v>0.36805555555556302</v>
      </c>
      <c r="B42" s="91" t="s">
        <v>169</v>
      </c>
      <c r="C42" s="87" t="s">
        <v>149</v>
      </c>
      <c r="D42" s="87" t="s">
        <v>173</v>
      </c>
      <c r="E42" s="92" t="s">
        <v>220</v>
      </c>
      <c r="F42" s="85">
        <f t="shared" si="1"/>
        <v>4</v>
      </c>
    </row>
    <row r="43" spans="1:6" ht="14.45" customHeight="1">
      <c r="A43" s="98">
        <v>0.37500000000001199</v>
      </c>
      <c r="D43" s="87"/>
      <c r="E43" s="92"/>
      <c r="F43" s="85">
        <f t="shared" si="1"/>
        <v>0</v>
      </c>
    </row>
    <row r="44" spans="1:6" ht="14.45" customHeight="1">
      <c r="A44" s="98">
        <v>0.38194444444446002</v>
      </c>
      <c r="B44" s="91" t="s">
        <v>216</v>
      </c>
      <c r="C44" s="87" t="s">
        <v>221</v>
      </c>
      <c r="D44" s="87" t="s">
        <v>230</v>
      </c>
      <c r="E44" s="92" t="s">
        <v>164</v>
      </c>
      <c r="F44" s="85">
        <f t="shared" si="1"/>
        <v>4</v>
      </c>
    </row>
    <row r="45" spans="1:6" ht="14.45" customHeight="1">
      <c r="A45" s="98">
        <v>0.38888888888890799</v>
      </c>
      <c r="B45" s="164" t="s">
        <v>161</v>
      </c>
      <c r="C45" s="87" t="s">
        <v>199</v>
      </c>
      <c r="D45" s="87" t="s">
        <v>171</v>
      </c>
      <c r="E45" s="92" t="s">
        <v>261</v>
      </c>
      <c r="F45" s="85">
        <v>3</v>
      </c>
    </row>
    <row r="46" spans="1:6" ht="14.45" customHeight="1">
      <c r="A46" s="98">
        <v>0.39583333333335602</v>
      </c>
      <c r="B46" s="91" t="s">
        <v>193</v>
      </c>
      <c r="C46" s="87" t="s">
        <v>176</v>
      </c>
      <c r="D46" s="87" t="s">
        <v>210</v>
      </c>
      <c r="E46" s="92" t="s">
        <v>189</v>
      </c>
      <c r="F46" s="85">
        <f t="shared" si="1"/>
        <v>4</v>
      </c>
    </row>
    <row r="47" spans="1:6" ht="14.45" customHeight="1">
      <c r="A47" s="98">
        <v>0.40277777777780499</v>
      </c>
      <c r="B47" s="91" t="s">
        <v>190</v>
      </c>
      <c r="C47" s="87" t="s">
        <v>165</v>
      </c>
      <c r="D47" s="87" t="s">
        <v>185</v>
      </c>
      <c r="E47" s="92" t="s">
        <v>172</v>
      </c>
      <c r="F47" s="85">
        <f t="shared" si="1"/>
        <v>4</v>
      </c>
    </row>
    <row r="48" spans="1:6" ht="14.45" customHeight="1">
      <c r="A48" s="98">
        <v>0.40972222222225302</v>
      </c>
      <c r="B48" s="91" t="s">
        <v>148</v>
      </c>
      <c r="C48" s="87" t="s">
        <v>143</v>
      </c>
      <c r="D48" s="87" t="s">
        <v>159</v>
      </c>
      <c r="E48" s="92" t="s">
        <v>188</v>
      </c>
      <c r="F48" s="85">
        <f t="shared" si="1"/>
        <v>4</v>
      </c>
    </row>
    <row r="49" spans="1:6" ht="14.45" customHeight="1">
      <c r="A49" s="98">
        <v>0.41666666666670099</v>
      </c>
      <c r="B49" s="91" t="s">
        <v>158</v>
      </c>
      <c r="C49" s="87" t="s">
        <v>178</v>
      </c>
      <c r="D49" s="87" t="s">
        <v>262</v>
      </c>
      <c r="E49" s="92" t="s">
        <v>208</v>
      </c>
      <c r="F49" s="85">
        <f t="shared" si="1"/>
        <v>4</v>
      </c>
    </row>
    <row r="50" spans="1:6" ht="14.45" customHeight="1">
      <c r="A50" s="98">
        <v>0.42361111111115002</v>
      </c>
      <c r="B50" s="91" t="s">
        <v>233</v>
      </c>
      <c r="C50" s="87" t="s">
        <v>229</v>
      </c>
      <c r="D50" s="87" t="s">
        <v>243</v>
      </c>
      <c r="E50" s="92" t="s">
        <v>232</v>
      </c>
      <c r="F50" s="85">
        <f t="shared" si="1"/>
        <v>4</v>
      </c>
    </row>
    <row r="51" spans="1:6" ht="14.45" customHeight="1">
      <c r="A51" s="98">
        <v>0.43055555555559799</v>
      </c>
      <c r="B51" s="91" t="s">
        <v>152</v>
      </c>
      <c r="C51" s="87" t="s">
        <v>141</v>
      </c>
      <c r="D51" s="87" t="s">
        <v>263</v>
      </c>
      <c r="E51" s="92" t="s">
        <v>163</v>
      </c>
      <c r="F51" s="85">
        <f t="shared" si="1"/>
        <v>4</v>
      </c>
    </row>
    <row r="52" spans="1:6" ht="14.45" customHeight="1">
      <c r="A52" s="98">
        <v>0.43750000000004602</v>
      </c>
      <c r="B52" s="91" t="s">
        <v>240</v>
      </c>
      <c r="C52" s="87" t="s">
        <v>228</v>
      </c>
      <c r="D52" s="87" t="s">
        <v>214</v>
      </c>
      <c r="E52" s="92" t="s">
        <v>225</v>
      </c>
      <c r="F52" s="85">
        <f t="shared" si="1"/>
        <v>4</v>
      </c>
    </row>
    <row r="53" spans="1:6" ht="14.45" customHeight="1">
      <c r="A53" s="98">
        <v>0.44444444444449499</v>
      </c>
      <c r="B53" s="91" t="s">
        <v>186</v>
      </c>
      <c r="C53" s="87" t="s">
        <v>196</v>
      </c>
      <c r="D53" s="87" t="s">
        <v>264</v>
      </c>
      <c r="E53" s="92"/>
      <c r="F53" s="85">
        <f t="shared" si="1"/>
        <v>3</v>
      </c>
    </row>
    <row r="54" spans="1:6" ht="14.45" customHeight="1">
      <c r="A54" s="98">
        <v>0.45138888888894302</v>
      </c>
      <c r="B54" s="91" t="s">
        <v>160</v>
      </c>
      <c r="C54" s="87" t="s">
        <v>217</v>
      </c>
      <c r="D54" s="87" t="s">
        <v>223</v>
      </c>
      <c r="E54" s="92" t="s">
        <v>198</v>
      </c>
      <c r="F54" s="85">
        <f t="shared" si="1"/>
        <v>4</v>
      </c>
    </row>
    <row r="55" spans="1:6" ht="14.45" customHeight="1">
      <c r="A55" s="98">
        <v>0.45833333333339199</v>
      </c>
      <c r="B55" s="91" t="s">
        <v>231</v>
      </c>
      <c r="C55" s="87" t="s">
        <v>242</v>
      </c>
      <c r="D55" s="87" t="s">
        <v>235</v>
      </c>
      <c r="E55" s="92" t="s">
        <v>218</v>
      </c>
      <c r="F55" s="85">
        <f t="shared" si="1"/>
        <v>4</v>
      </c>
    </row>
    <row r="56" spans="1:6" ht="14.45" customHeight="1">
      <c r="A56" s="98">
        <v>0.46527777777784002</v>
      </c>
      <c r="B56" s="91" t="s">
        <v>139</v>
      </c>
      <c r="C56" s="87" t="s">
        <v>154</v>
      </c>
      <c r="D56" s="87" t="s">
        <v>211</v>
      </c>
      <c r="E56" s="92" t="s">
        <v>200</v>
      </c>
      <c r="F56" s="85">
        <f t="shared" si="1"/>
        <v>4</v>
      </c>
    </row>
    <row r="57" spans="1:6" ht="14.45" customHeight="1">
      <c r="A57" s="98">
        <v>0.47222222222228799</v>
      </c>
      <c r="B57" s="91" t="s">
        <v>175</v>
      </c>
      <c r="C57" s="87" t="s">
        <v>180</v>
      </c>
      <c r="D57" s="87" t="s">
        <v>151</v>
      </c>
      <c r="E57" s="92" t="s">
        <v>146</v>
      </c>
      <c r="F57" s="85">
        <f t="shared" si="1"/>
        <v>4</v>
      </c>
    </row>
    <row r="58" spans="1:6" ht="14.45" customHeight="1">
      <c r="A58" s="98">
        <v>0.47916666666673602</v>
      </c>
      <c r="B58" s="91" t="s">
        <v>195</v>
      </c>
      <c r="C58" s="87" t="s">
        <v>213</v>
      </c>
      <c r="D58" s="87" t="s">
        <v>265</v>
      </c>
      <c r="E58" s="92"/>
      <c r="F58" s="85">
        <f t="shared" si="1"/>
        <v>3</v>
      </c>
    </row>
    <row r="59" spans="1:6" ht="14.45" customHeight="1">
      <c r="A59" s="98">
        <v>0.48611111111118499</v>
      </c>
      <c r="B59" s="91" t="s">
        <v>241</v>
      </c>
      <c r="C59" s="87" t="s">
        <v>191</v>
      </c>
      <c r="D59" s="87" t="s">
        <v>224</v>
      </c>
      <c r="E59" s="92" t="s">
        <v>166</v>
      </c>
      <c r="F59" s="85">
        <f t="shared" si="1"/>
        <v>4</v>
      </c>
    </row>
    <row r="60" spans="1:6" ht="14.45" customHeight="1">
      <c r="A60" s="98">
        <v>0.49305555555563302</v>
      </c>
      <c r="B60" s="91" t="s">
        <v>205</v>
      </c>
      <c r="C60" s="87" t="s">
        <v>162</v>
      </c>
      <c r="D60" s="87" t="s">
        <v>194</v>
      </c>
      <c r="E60" s="92" t="s">
        <v>153</v>
      </c>
      <c r="F60" s="85">
        <f t="shared" si="1"/>
        <v>4</v>
      </c>
    </row>
    <row r="61" spans="1:6" ht="14.45" customHeight="1">
      <c r="A61" s="98">
        <v>0.50000000000008105</v>
      </c>
      <c r="B61" s="91" t="s">
        <v>237</v>
      </c>
      <c r="C61" s="87" t="s">
        <v>234</v>
      </c>
      <c r="D61" s="87" t="s">
        <v>227</v>
      </c>
      <c r="E61" s="92" t="s">
        <v>236</v>
      </c>
      <c r="F61" s="85">
        <f t="shared" si="1"/>
        <v>4</v>
      </c>
    </row>
    <row r="62" spans="1:6" ht="14.45" customHeight="1">
      <c r="A62" s="98">
        <v>0.50694444444453002</v>
      </c>
      <c r="B62" s="91" t="s">
        <v>145</v>
      </c>
      <c r="C62" s="87" t="s">
        <v>168</v>
      </c>
      <c r="D62" s="87" t="s">
        <v>266</v>
      </c>
      <c r="E62" s="92" t="s">
        <v>215</v>
      </c>
      <c r="F62" s="85">
        <f t="shared" si="1"/>
        <v>4</v>
      </c>
    </row>
    <row r="63" spans="1:6" ht="14.45" customHeight="1">
      <c r="A63" s="98">
        <v>0.51388888888897799</v>
      </c>
      <c r="B63" s="91" t="s">
        <v>238</v>
      </c>
      <c r="C63" s="87" t="s">
        <v>239</v>
      </c>
      <c r="D63" s="91" t="s">
        <v>267</v>
      </c>
      <c r="E63" s="87" t="s">
        <v>156</v>
      </c>
      <c r="F63" s="85">
        <f t="shared" si="1"/>
        <v>4</v>
      </c>
    </row>
    <row r="64" spans="1:6" ht="14.45" customHeight="1">
      <c r="A64" s="98">
        <v>0.52083333333342596</v>
      </c>
      <c r="B64" s="91" t="s">
        <v>207</v>
      </c>
      <c r="C64" s="87" t="s">
        <v>140</v>
      </c>
      <c r="D64" s="87" t="s">
        <v>179</v>
      </c>
      <c r="E64" s="92" t="s">
        <v>138</v>
      </c>
      <c r="F64" s="85">
        <f t="shared" si="1"/>
        <v>4</v>
      </c>
    </row>
    <row r="65" spans="1:7" ht="14.45" customHeight="1">
      <c r="A65" s="98">
        <v>0.52777777777787505</v>
      </c>
      <c r="B65" s="91" t="s">
        <v>197</v>
      </c>
      <c r="C65" s="87" t="s">
        <v>204</v>
      </c>
      <c r="D65" s="87" t="s">
        <v>203</v>
      </c>
      <c r="E65" s="92" t="s">
        <v>192</v>
      </c>
      <c r="F65" s="85">
        <f t="shared" si="1"/>
        <v>4</v>
      </c>
    </row>
    <row r="66" spans="1:7" ht="14.45" customHeight="1">
      <c r="A66" s="98">
        <v>0.53472222222232302</v>
      </c>
      <c r="B66" s="91" t="s">
        <v>219</v>
      </c>
      <c r="C66" s="87" t="s">
        <v>187</v>
      </c>
      <c r="D66" s="87" t="s">
        <v>142</v>
      </c>
      <c r="E66" s="92" t="s">
        <v>268</v>
      </c>
      <c r="F66" s="85">
        <f t="shared" si="1"/>
        <v>4</v>
      </c>
    </row>
    <row r="67" spans="1:7" ht="14.45" customHeight="1" thickBot="1">
      <c r="A67" s="98">
        <v>0.54166666666677099</v>
      </c>
      <c r="B67" s="91" t="s">
        <v>155</v>
      </c>
      <c r="C67" s="87" t="s">
        <v>269</v>
      </c>
      <c r="D67" s="87" t="s">
        <v>202</v>
      </c>
      <c r="E67" s="92" t="s">
        <v>174</v>
      </c>
      <c r="F67" s="85">
        <f t="shared" si="1"/>
        <v>4</v>
      </c>
    </row>
    <row r="68" spans="1:7" ht="14.45" customHeight="1" thickBot="1">
      <c r="A68" s="99">
        <v>0.54861111111121996</v>
      </c>
      <c r="B68" s="93" t="s">
        <v>177</v>
      </c>
      <c r="C68" s="94" t="s">
        <v>150</v>
      </c>
      <c r="D68" s="94" t="s">
        <v>209</v>
      </c>
      <c r="E68" s="95" t="s">
        <v>167</v>
      </c>
      <c r="F68" s="85">
        <f t="shared" si="1"/>
        <v>4</v>
      </c>
      <c r="G68" s="96">
        <f>SUM(F41:F68)</f>
        <v>105</v>
      </c>
    </row>
  </sheetData>
  <mergeCells count="14">
    <mergeCell ref="A6:E6"/>
    <mergeCell ref="A1:E1"/>
    <mergeCell ref="A2:E2"/>
    <mergeCell ref="A3:E3"/>
    <mergeCell ref="A4:E4"/>
    <mergeCell ref="A5:E5"/>
    <mergeCell ref="A39:E39"/>
    <mergeCell ref="A40:E40"/>
    <mergeCell ref="A7:E7"/>
    <mergeCell ref="A34:E34"/>
    <mergeCell ref="A35:E35"/>
    <mergeCell ref="A36:E36"/>
    <mergeCell ref="A37:E37"/>
    <mergeCell ref="A38:E3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L63"/>
  <sheetViews>
    <sheetView workbookViewId="0">
      <selection sqref="A1:E1"/>
    </sheetView>
  </sheetViews>
  <sheetFormatPr baseColWidth="10" defaultRowHeight="15"/>
  <cols>
    <col min="1" max="1" width="6.42578125" style="34" bestFit="1" customWidth="1"/>
    <col min="2" max="5" width="21.7109375" customWidth="1"/>
    <col min="6" max="6" width="2" bestFit="1" customWidth="1"/>
    <col min="7" max="7" width="4" bestFit="1" customWidth="1"/>
    <col min="9" max="9" width="32.7109375" style="97" bestFit="1" customWidth="1"/>
    <col min="10" max="10" width="12.7109375" bestFit="1" customWidth="1"/>
    <col min="11" max="11" width="35.140625" bestFit="1" customWidth="1"/>
  </cols>
  <sheetData>
    <row r="1" spans="1:9" s="88" customFormat="1" ht="18">
      <c r="A1" s="120" t="s">
        <v>35</v>
      </c>
      <c r="B1" s="120"/>
      <c r="C1" s="120"/>
      <c r="D1" s="120"/>
      <c r="E1" s="120"/>
      <c r="I1" s="97"/>
    </row>
    <row r="2" spans="1:9" s="88" customFormat="1" ht="18.75" thickBot="1">
      <c r="A2" s="121" t="s">
        <v>36</v>
      </c>
      <c r="B2" s="121"/>
      <c r="C2" s="121"/>
      <c r="D2" s="121"/>
      <c r="E2" s="121"/>
      <c r="I2" s="97"/>
    </row>
    <row r="3" spans="1:9" s="88" customFormat="1" ht="13.5" customHeight="1" thickBot="1">
      <c r="A3" s="122" t="s">
        <v>247</v>
      </c>
      <c r="B3" s="123"/>
      <c r="C3" s="123"/>
      <c r="D3" s="123"/>
      <c r="E3" s="124"/>
      <c r="I3" s="97"/>
    </row>
    <row r="4" spans="1:9" s="89" customFormat="1" ht="15.75" thickBot="1">
      <c r="A4" s="125" t="s">
        <v>27</v>
      </c>
      <c r="B4" s="126"/>
      <c r="C4" s="126"/>
      <c r="D4" s="126"/>
      <c r="E4" s="127"/>
      <c r="I4" s="97"/>
    </row>
    <row r="5" spans="1:9" s="89" customFormat="1">
      <c r="A5" s="116" t="s">
        <v>41</v>
      </c>
      <c r="B5" s="116"/>
      <c r="C5" s="116"/>
      <c r="D5" s="116"/>
      <c r="E5" s="116"/>
      <c r="I5" s="97"/>
    </row>
    <row r="6" spans="1:9" s="89" customFormat="1" ht="15.75" thickBot="1">
      <c r="A6" s="116" t="s">
        <v>249</v>
      </c>
      <c r="B6" s="116"/>
      <c r="C6" s="116"/>
      <c r="D6" s="116"/>
      <c r="E6" s="116"/>
      <c r="I6" s="97"/>
    </row>
    <row r="7" spans="1:9" ht="14.45" customHeight="1" thickBot="1">
      <c r="A7" s="117" t="s">
        <v>250</v>
      </c>
      <c r="B7" s="118"/>
      <c r="C7" s="118"/>
      <c r="D7" s="118"/>
      <c r="E7" s="119"/>
      <c r="F7" s="86"/>
    </row>
    <row r="8" spans="1:9" ht="14.45" customHeight="1">
      <c r="A8" s="168">
        <v>0.375000000000005</v>
      </c>
      <c r="B8" s="137" t="s">
        <v>73</v>
      </c>
      <c r="C8" s="138" t="s">
        <v>64</v>
      </c>
      <c r="D8" s="138" t="s">
        <v>110</v>
      </c>
      <c r="E8" s="139" t="s">
        <v>120</v>
      </c>
      <c r="F8" s="86">
        <f t="shared" ref="F8:F31" si="0">COUNTA(B8,C8,D8,E8)</f>
        <v>4</v>
      </c>
    </row>
    <row r="9" spans="1:9" ht="14.45" customHeight="1">
      <c r="A9" s="169">
        <v>0.38194444444445003</v>
      </c>
      <c r="B9" s="91" t="s">
        <v>70</v>
      </c>
      <c r="C9" s="87" t="s">
        <v>119</v>
      </c>
      <c r="D9" s="87" t="s">
        <v>46</v>
      </c>
      <c r="E9" s="92" t="s">
        <v>94</v>
      </c>
      <c r="F9" s="86">
        <f t="shared" si="0"/>
        <v>4</v>
      </c>
    </row>
    <row r="10" spans="1:9" ht="14.45" customHeight="1">
      <c r="A10" s="169">
        <v>0.388888888888895</v>
      </c>
      <c r="B10" s="91"/>
      <c r="C10" s="87"/>
      <c r="D10" s="87"/>
      <c r="E10" s="92"/>
      <c r="F10" s="86">
        <f t="shared" si="0"/>
        <v>0</v>
      </c>
    </row>
    <row r="11" spans="1:9" ht="14.45" customHeight="1">
      <c r="A11" s="169">
        <v>0.39583333333333998</v>
      </c>
      <c r="B11" s="91" t="s">
        <v>91</v>
      </c>
      <c r="C11" s="87" t="s">
        <v>270</v>
      </c>
      <c r="D11" s="87"/>
      <c r="E11" s="92"/>
      <c r="F11" s="86">
        <f t="shared" si="0"/>
        <v>2</v>
      </c>
    </row>
    <row r="12" spans="1:9" ht="14.45" customHeight="1">
      <c r="A12" s="169">
        <v>0.40277777777778501</v>
      </c>
      <c r="B12" s="91" t="s">
        <v>129</v>
      </c>
      <c r="C12" s="87" t="s">
        <v>128</v>
      </c>
      <c r="D12" s="87" t="s">
        <v>37</v>
      </c>
      <c r="E12" s="92"/>
      <c r="F12" s="86">
        <f t="shared" si="0"/>
        <v>3</v>
      </c>
    </row>
    <row r="13" spans="1:9" ht="14.45" customHeight="1">
      <c r="A13" s="169">
        <v>0.40972222222222998</v>
      </c>
      <c r="B13" s="91" t="s">
        <v>44</v>
      </c>
      <c r="C13" s="87" t="s">
        <v>97</v>
      </c>
      <c r="D13" s="87" t="s">
        <v>53</v>
      </c>
      <c r="E13" s="92" t="s">
        <v>42</v>
      </c>
      <c r="F13" s="86">
        <f t="shared" si="0"/>
        <v>4</v>
      </c>
    </row>
    <row r="14" spans="1:9" ht="14.45" customHeight="1">
      <c r="A14" s="169">
        <v>0.41666666666667501</v>
      </c>
      <c r="B14" s="91" t="s">
        <v>114</v>
      </c>
      <c r="C14" s="87" t="s">
        <v>107</v>
      </c>
      <c r="D14" s="87" t="s">
        <v>111</v>
      </c>
      <c r="E14" s="92"/>
      <c r="F14" s="86">
        <f t="shared" si="0"/>
        <v>3</v>
      </c>
    </row>
    <row r="15" spans="1:9" ht="14.45" customHeight="1">
      <c r="A15" s="169">
        <v>0.42361111111111999</v>
      </c>
      <c r="B15" s="91" t="s">
        <v>122</v>
      </c>
      <c r="C15" s="87" t="s">
        <v>118</v>
      </c>
      <c r="D15" s="87" t="s">
        <v>106</v>
      </c>
      <c r="E15" s="92" t="s">
        <v>65</v>
      </c>
      <c r="F15" s="86">
        <f t="shared" si="0"/>
        <v>4</v>
      </c>
    </row>
    <row r="16" spans="1:9" ht="14.45" customHeight="1">
      <c r="A16" s="169">
        <v>0.43055555555556502</v>
      </c>
      <c r="B16" s="91" t="s">
        <v>134</v>
      </c>
      <c r="C16" s="87" t="s">
        <v>131</v>
      </c>
      <c r="D16" s="87" t="s">
        <v>258</v>
      </c>
      <c r="E16" s="92"/>
      <c r="F16" s="86">
        <f t="shared" si="0"/>
        <v>3</v>
      </c>
    </row>
    <row r="17" spans="1:12" ht="14.45" customHeight="1">
      <c r="A17" s="169">
        <v>0.43750000000000999</v>
      </c>
      <c r="B17" s="91" t="s">
        <v>126</v>
      </c>
      <c r="C17" s="87" t="s">
        <v>112</v>
      </c>
      <c r="D17" s="87" t="s">
        <v>256</v>
      </c>
      <c r="E17" s="92"/>
      <c r="F17" s="86">
        <f t="shared" si="0"/>
        <v>3</v>
      </c>
    </row>
    <row r="18" spans="1:12" ht="14.45" customHeight="1">
      <c r="A18" s="169">
        <v>0.44444444444445502</v>
      </c>
      <c r="B18" s="91" t="s">
        <v>83</v>
      </c>
      <c r="C18" s="87" t="s">
        <v>93</v>
      </c>
      <c r="D18" s="87" t="s">
        <v>54</v>
      </c>
      <c r="E18" s="92" t="s">
        <v>60</v>
      </c>
      <c r="F18" s="86">
        <f t="shared" si="0"/>
        <v>4</v>
      </c>
    </row>
    <row r="19" spans="1:12" ht="14.45" customHeight="1">
      <c r="A19" s="169">
        <v>0.4513888888889</v>
      </c>
      <c r="B19" s="91" t="s">
        <v>63</v>
      </c>
      <c r="C19" s="87" t="s">
        <v>59</v>
      </c>
      <c r="D19" s="87" t="s">
        <v>127</v>
      </c>
      <c r="E19" s="92" t="s">
        <v>124</v>
      </c>
      <c r="F19" s="86">
        <f t="shared" si="0"/>
        <v>4</v>
      </c>
    </row>
    <row r="20" spans="1:12" ht="14.45" customHeight="1">
      <c r="A20" s="169">
        <v>0.45833333333334503</v>
      </c>
      <c r="B20" s="91" t="s">
        <v>66</v>
      </c>
      <c r="C20" s="87" t="s">
        <v>92</v>
      </c>
      <c r="D20" s="87" t="s">
        <v>121</v>
      </c>
      <c r="E20" s="92" t="s">
        <v>80</v>
      </c>
      <c r="F20" s="86">
        <f t="shared" si="0"/>
        <v>4</v>
      </c>
      <c r="J20" s="97"/>
      <c r="K20" s="97"/>
      <c r="L20" s="97"/>
    </row>
    <row r="21" spans="1:12" ht="14.45" customHeight="1">
      <c r="A21" s="169">
        <v>0.46527777777779</v>
      </c>
      <c r="B21" s="91" t="s">
        <v>62</v>
      </c>
      <c r="C21" s="87" t="s">
        <v>130</v>
      </c>
      <c r="D21" s="166" t="s">
        <v>123</v>
      </c>
      <c r="E21" s="92"/>
      <c r="F21" s="86">
        <v>2</v>
      </c>
      <c r="J21" s="97"/>
      <c r="K21" s="97"/>
      <c r="L21" s="97"/>
    </row>
    <row r="22" spans="1:12" ht="14.45" customHeight="1">
      <c r="A22" s="169">
        <v>0.47222222222223498</v>
      </c>
      <c r="B22" s="91" t="s">
        <v>57</v>
      </c>
      <c r="C22" s="87" t="s">
        <v>81</v>
      </c>
      <c r="D22" s="87" t="s">
        <v>98</v>
      </c>
      <c r="E22" s="92" t="s">
        <v>61</v>
      </c>
      <c r="F22" s="86">
        <f t="shared" si="0"/>
        <v>4</v>
      </c>
      <c r="J22" s="97"/>
      <c r="K22" s="97"/>
      <c r="L22" s="97"/>
    </row>
    <row r="23" spans="1:12" ht="14.45" customHeight="1">
      <c r="A23" s="169">
        <v>0.47916666666668001</v>
      </c>
      <c r="B23" s="91" t="s">
        <v>69</v>
      </c>
      <c r="C23" s="87" t="s">
        <v>55</v>
      </c>
      <c r="D23" s="87" t="s">
        <v>52</v>
      </c>
      <c r="E23" s="92" t="s">
        <v>259</v>
      </c>
      <c r="F23" s="86">
        <f t="shared" si="0"/>
        <v>4</v>
      </c>
      <c r="J23" s="97"/>
      <c r="K23" s="97"/>
      <c r="L23" s="97"/>
    </row>
    <row r="24" spans="1:12" ht="14.45" customHeight="1">
      <c r="A24" s="169">
        <v>0.48611111111112498</v>
      </c>
      <c r="B24" s="91" t="s">
        <v>95</v>
      </c>
      <c r="C24" s="87" t="s">
        <v>101</v>
      </c>
      <c r="D24" s="87" t="s">
        <v>271</v>
      </c>
      <c r="E24" s="92" t="s">
        <v>132</v>
      </c>
      <c r="F24" s="86">
        <f t="shared" si="0"/>
        <v>4</v>
      </c>
      <c r="J24" s="97"/>
      <c r="K24" s="97"/>
      <c r="L24" s="97"/>
    </row>
    <row r="25" spans="1:12" ht="14.45" customHeight="1">
      <c r="A25" s="169">
        <v>0.49305555555557101</v>
      </c>
      <c r="B25" s="91" t="s">
        <v>133</v>
      </c>
      <c r="C25" s="87" t="s">
        <v>115</v>
      </c>
      <c r="D25" s="87" t="s">
        <v>117</v>
      </c>
      <c r="E25" s="92" t="s">
        <v>272</v>
      </c>
      <c r="F25" s="86">
        <f t="shared" si="0"/>
        <v>4</v>
      </c>
      <c r="J25" s="97"/>
      <c r="K25" s="97"/>
      <c r="L25" s="97"/>
    </row>
    <row r="26" spans="1:12" ht="14.45" customHeight="1">
      <c r="A26" s="169">
        <v>0.50000000000001599</v>
      </c>
      <c r="B26" s="91" t="s">
        <v>135</v>
      </c>
      <c r="C26" s="87" t="s">
        <v>109</v>
      </c>
      <c r="D26" s="87" t="s">
        <v>90</v>
      </c>
      <c r="E26" s="92" t="s">
        <v>76</v>
      </c>
      <c r="F26" s="86">
        <f t="shared" si="0"/>
        <v>4</v>
      </c>
      <c r="J26" s="97"/>
      <c r="K26" s="97"/>
      <c r="L26" s="97"/>
    </row>
    <row r="27" spans="1:12" ht="14.45" customHeight="1">
      <c r="A27" s="169">
        <v>0.50694444444446096</v>
      </c>
      <c r="B27" s="91" t="s">
        <v>79</v>
      </c>
      <c r="C27" s="87" t="s">
        <v>251</v>
      </c>
      <c r="D27" s="87" t="s">
        <v>252</v>
      </c>
      <c r="E27" s="92" t="s">
        <v>102</v>
      </c>
      <c r="F27" s="86">
        <f t="shared" si="0"/>
        <v>4</v>
      </c>
      <c r="J27" s="97"/>
      <c r="K27" s="97"/>
      <c r="L27" s="97"/>
    </row>
    <row r="28" spans="1:12" ht="14.45" customHeight="1">
      <c r="A28" s="169">
        <v>0.51388888888890605</v>
      </c>
      <c r="B28" s="91" t="s">
        <v>103</v>
      </c>
      <c r="C28" s="87" t="s">
        <v>84</v>
      </c>
      <c r="D28" s="87" t="s">
        <v>48</v>
      </c>
      <c r="E28" s="92" t="s">
        <v>56</v>
      </c>
      <c r="F28" s="86">
        <f t="shared" si="0"/>
        <v>4</v>
      </c>
      <c r="J28" s="97"/>
      <c r="K28" s="97"/>
      <c r="L28" s="97"/>
    </row>
    <row r="29" spans="1:12" ht="14.45" customHeight="1">
      <c r="A29" s="169">
        <v>0.52083333333335102</v>
      </c>
      <c r="C29" s="166" t="s">
        <v>125</v>
      </c>
      <c r="D29" s="166" t="s">
        <v>108</v>
      </c>
      <c r="E29" s="92"/>
      <c r="F29" s="86">
        <v>0</v>
      </c>
      <c r="J29" s="97"/>
      <c r="K29" s="97"/>
      <c r="L29" s="97"/>
    </row>
    <row r="30" spans="1:12" ht="14.45" customHeight="1" thickBot="1">
      <c r="A30" s="169">
        <v>0.527777777777796</v>
      </c>
      <c r="B30" s="91" t="s">
        <v>96</v>
      </c>
      <c r="C30" s="87" t="s">
        <v>99</v>
      </c>
      <c r="D30" s="87" t="s">
        <v>75</v>
      </c>
      <c r="E30" s="92"/>
      <c r="F30" s="86">
        <f t="shared" si="0"/>
        <v>3</v>
      </c>
      <c r="J30" s="97"/>
      <c r="K30" s="97"/>
      <c r="L30" s="97"/>
    </row>
    <row r="31" spans="1:12" ht="14.45" customHeight="1" thickBot="1">
      <c r="A31" s="169">
        <v>0.53472222222224097</v>
      </c>
      <c r="B31" s="93" t="s">
        <v>116</v>
      </c>
      <c r="C31" s="94" t="s">
        <v>105</v>
      </c>
      <c r="D31" s="94" t="s">
        <v>67</v>
      </c>
      <c r="E31" s="95" t="s">
        <v>86</v>
      </c>
      <c r="F31" s="86">
        <f t="shared" si="0"/>
        <v>4</v>
      </c>
      <c r="G31" s="96">
        <f>SUM(F8:F31)</f>
        <v>79</v>
      </c>
      <c r="J31" s="97"/>
      <c r="K31" s="97"/>
      <c r="L31" s="97"/>
    </row>
    <row r="32" spans="1:12" ht="10.5" customHeight="1">
      <c r="J32" s="97"/>
      <c r="K32" s="97"/>
      <c r="L32" s="97"/>
    </row>
    <row r="33" spans="1:12" s="88" customFormat="1" ht="18">
      <c r="A33" s="120" t="s">
        <v>246</v>
      </c>
      <c r="B33" s="120"/>
      <c r="C33" s="120"/>
      <c r="D33" s="120"/>
      <c r="E33" s="120"/>
      <c r="I33" s="97"/>
      <c r="J33" s="97"/>
      <c r="K33" s="97"/>
      <c r="L33" s="97"/>
    </row>
    <row r="34" spans="1:12" s="1" customFormat="1" ht="19.5" thickBot="1">
      <c r="A34" s="121" t="s">
        <v>24</v>
      </c>
      <c r="B34" s="121"/>
      <c r="C34" s="121"/>
      <c r="D34" s="121"/>
      <c r="E34" s="121"/>
      <c r="I34" s="97"/>
      <c r="J34" s="97"/>
      <c r="K34" s="97"/>
      <c r="L34" s="97"/>
    </row>
    <row r="35" spans="1:12" s="88" customFormat="1" ht="13.5" customHeight="1" thickBot="1">
      <c r="A35" s="122" t="s">
        <v>247</v>
      </c>
      <c r="B35" s="123"/>
      <c r="C35" s="123"/>
      <c r="D35" s="123"/>
      <c r="E35" s="124"/>
      <c r="I35" s="97"/>
      <c r="J35" s="97"/>
      <c r="K35" s="97"/>
      <c r="L35" s="97"/>
    </row>
    <row r="36" spans="1:12" s="97" customFormat="1" ht="15.75" thickBot="1">
      <c r="A36" s="125" t="s">
        <v>38</v>
      </c>
      <c r="B36" s="126"/>
      <c r="C36" s="126"/>
      <c r="D36" s="126"/>
      <c r="E36" s="127"/>
    </row>
    <row r="37" spans="1:12" s="89" customFormat="1">
      <c r="A37" s="116" t="s">
        <v>41</v>
      </c>
      <c r="B37" s="116"/>
      <c r="C37" s="116"/>
      <c r="D37" s="116"/>
      <c r="E37" s="116"/>
      <c r="I37" s="97"/>
      <c r="J37" s="97"/>
      <c r="K37" s="97"/>
      <c r="L37" s="97"/>
    </row>
    <row r="38" spans="1:12" s="89" customFormat="1" ht="15.75" thickBot="1">
      <c r="A38" s="116" t="s">
        <v>260</v>
      </c>
      <c r="B38" s="116"/>
      <c r="C38" s="116"/>
      <c r="D38" s="116"/>
      <c r="E38" s="116"/>
      <c r="I38" s="97"/>
      <c r="J38" s="97"/>
      <c r="K38" s="97"/>
      <c r="L38" s="97"/>
    </row>
    <row r="39" spans="1:12" ht="14.45" customHeight="1" thickBot="1">
      <c r="A39" s="140" t="s">
        <v>250</v>
      </c>
      <c r="B39" s="141"/>
      <c r="C39" s="141"/>
      <c r="D39" s="141"/>
      <c r="E39" s="142"/>
      <c r="F39" s="86"/>
      <c r="J39" s="97"/>
      <c r="K39" s="97"/>
      <c r="L39" s="97"/>
    </row>
    <row r="40" spans="1:12" ht="14.45" customHeight="1">
      <c r="A40" s="143">
        <v>0.37500000000001199</v>
      </c>
      <c r="B40" s="144"/>
      <c r="C40" s="145"/>
      <c r="D40" s="145"/>
      <c r="E40" s="146"/>
      <c r="F40" s="86">
        <f t="shared" ref="F40:F63" si="1">COUNTA(B40,C40,D40,E40)</f>
        <v>0</v>
      </c>
      <c r="J40" s="97"/>
      <c r="K40" s="97"/>
      <c r="L40" s="97"/>
    </row>
    <row r="41" spans="1:12" ht="14.45" customHeight="1">
      <c r="A41" s="90">
        <v>0.38194444444446002</v>
      </c>
      <c r="B41" s="91" t="s">
        <v>148</v>
      </c>
      <c r="C41" s="87" t="s">
        <v>156</v>
      </c>
      <c r="D41" s="87" t="s">
        <v>188</v>
      </c>
      <c r="E41" s="92" t="s">
        <v>159</v>
      </c>
      <c r="F41" s="86">
        <f t="shared" si="1"/>
        <v>4</v>
      </c>
      <c r="J41" s="97"/>
      <c r="K41" s="97"/>
      <c r="L41" s="97"/>
    </row>
    <row r="42" spans="1:12" ht="14.45" customHeight="1">
      <c r="A42" s="90">
        <v>0.38888888888890799</v>
      </c>
      <c r="B42" s="91" t="s">
        <v>153</v>
      </c>
      <c r="C42" s="87" t="s">
        <v>149</v>
      </c>
      <c r="D42" s="87" t="s">
        <v>173</v>
      </c>
      <c r="E42" s="92"/>
      <c r="F42" s="86">
        <f t="shared" si="1"/>
        <v>3</v>
      </c>
      <c r="J42" s="97"/>
      <c r="K42" s="97"/>
      <c r="L42" s="97"/>
    </row>
    <row r="43" spans="1:12" ht="14.45" customHeight="1">
      <c r="A43" s="90">
        <v>0.39583333333335602</v>
      </c>
      <c r="B43" s="91" t="s">
        <v>211</v>
      </c>
      <c r="C43" s="87" t="s">
        <v>216</v>
      </c>
      <c r="D43" s="87" t="s">
        <v>221</v>
      </c>
      <c r="E43" s="92" t="s">
        <v>206</v>
      </c>
      <c r="F43" s="86">
        <f t="shared" si="1"/>
        <v>4</v>
      </c>
      <c r="J43" s="97"/>
      <c r="K43" s="97"/>
      <c r="L43" s="97"/>
    </row>
    <row r="44" spans="1:12" ht="14.45" customHeight="1">
      <c r="A44" s="90">
        <v>0.40277777777780499</v>
      </c>
      <c r="B44" s="91"/>
      <c r="C44" s="87"/>
      <c r="D44" s="87"/>
      <c r="E44" s="92"/>
      <c r="F44" s="86">
        <f t="shared" si="1"/>
        <v>0</v>
      </c>
      <c r="J44" s="97"/>
      <c r="K44" s="97"/>
      <c r="L44" s="97"/>
    </row>
    <row r="45" spans="1:12" ht="14.45" customHeight="1">
      <c r="A45" s="90">
        <v>0.40972222222225302</v>
      </c>
      <c r="B45" s="91" t="s">
        <v>190</v>
      </c>
      <c r="C45" s="87" t="s">
        <v>165</v>
      </c>
      <c r="D45" s="87" t="s">
        <v>185</v>
      </c>
      <c r="E45" s="92" t="s">
        <v>172</v>
      </c>
      <c r="F45" s="86">
        <f t="shared" si="1"/>
        <v>4</v>
      </c>
      <c r="J45" s="97"/>
      <c r="K45" s="97"/>
      <c r="L45" s="97"/>
    </row>
    <row r="46" spans="1:12" ht="14.45" customHeight="1">
      <c r="A46" s="90">
        <v>0.41666666666670099</v>
      </c>
      <c r="B46" s="164" t="s">
        <v>210</v>
      </c>
      <c r="C46" s="87" t="s">
        <v>273</v>
      </c>
      <c r="D46" s="87" t="s">
        <v>274</v>
      </c>
      <c r="E46" s="165" t="s">
        <v>275</v>
      </c>
      <c r="F46" s="86">
        <v>2</v>
      </c>
      <c r="J46" s="97"/>
      <c r="K46" s="97"/>
      <c r="L46" s="97"/>
    </row>
    <row r="47" spans="1:12" ht="14.45" customHeight="1">
      <c r="A47" s="90">
        <v>0.42361111111115002</v>
      </c>
      <c r="B47" s="91" t="s">
        <v>171</v>
      </c>
      <c r="C47" s="87" t="s">
        <v>189</v>
      </c>
      <c r="D47" s="166" t="s">
        <v>161</v>
      </c>
      <c r="E47" s="92" t="s">
        <v>199</v>
      </c>
      <c r="F47" s="86">
        <v>3</v>
      </c>
      <c r="J47" s="97"/>
      <c r="K47" s="97"/>
      <c r="L47" s="97"/>
    </row>
    <row r="48" spans="1:12" ht="14.45" customHeight="1">
      <c r="A48" s="90">
        <v>0.43055555555559799</v>
      </c>
      <c r="B48" s="91" t="s">
        <v>181</v>
      </c>
      <c r="C48" s="87" t="s">
        <v>196</v>
      </c>
      <c r="D48" s="87" t="s">
        <v>276</v>
      </c>
      <c r="E48" s="147"/>
      <c r="F48" s="86">
        <f t="shared" si="1"/>
        <v>3</v>
      </c>
      <c r="J48" s="97"/>
      <c r="K48" s="97"/>
      <c r="L48" s="97"/>
    </row>
    <row r="49" spans="1:12" ht="14.45" customHeight="1">
      <c r="A49" s="90">
        <v>0.43750000000004602</v>
      </c>
      <c r="B49" s="91" t="s">
        <v>146</v>
      </c>
      <c r="C49" s="166" t="s">
        <v>151</v>
      </c>
      <c r="D49" s="87" t="s">
        <v>180</v>
      </c>
      <c r="E49" s="147" t="s">
        <v>175</v>
      </c>
      <c r="F49" s="86">
        <v>3</v>
      </c>
      <c r="J49" s="97"/>
      <c r="K49" s="97"/>
      <c r="L49" s="97"/>
    </row>
    <row r="50" spans="1:12" ht="14.45" customHeight="1">
      <c r="A50" s="90">
        <v>0.44444444444449499</v>
      </c>
      <c r="B50" s="91" t="s">
        <v>217</v>
      </c>
      <c r="C50" s="87" t="s">
        <v>198</v>
      </c>
      <c r="D50" s="87" t="s">
        <v>223</v>
      </c>
      <c r="E50" s="147" t="s">
        <v>160</v>
      </c>
      <c r="F50" s="86">
        <f t="shared" si="1"/>
        <v>4</v>
      </c>
      <c r="J50" s="97"/>
      <c r="K50" s="97"/>
      <c r="L50" s="97"/>
    </row>
    <row r="51" spans="1:12" ht="14.45" customHeight="1">
      <c r="A51" s="90">
        <v>0.45138888888894302</v>
      </c>
      <c r="B51" s="91" t="s">
        <v>195</v>
      </c>
      <c r="C51" s="87" t="s">
        <v>213</v>
      </c>
      <c r="D51" s="87" t="s">
        <v>277</v>
      </c>
      <c r="E51" s="147"/>
      <c r="F51" s="86">
        <f t="shared" si="1"/>
        <v>3</v>
      </c>
      <c r="J51" s="97"/>
      <c r="K51" s="97"/>
      <c r="L51" s="97"/>
    </row>
    <row r="52" spans="1:12" ht="14.45" customHeight="1">
      <c r="A52" s="90">
        <v>0.45833333333339199</v>
      </c>
      <c r="B52" s="91" t="s">
        <v>236</v>
      </c>
      <c r="C52" s="87" t="s">
        <v>231</v>
      </c>
      <c r="D52" s="87" t="s">
        <v>278</v>
      </c>
      <c r="E52" s="147"/>
      <c r="F52" s="86">
        <f t="shared" si="1"/>
        <v>3</v>
      </c>
      <c r="J52" s="97"/>
      <c r="K52" s="97"/>
      <c r="L52" s="97"/>
    </row>
    <row r="53" spans="1:12" ht="14.45" customHeight="1">
      <c r="A53" s="90">
        <v>0.46527777777784002</v>
      </c>
      <c r="B53" s="91" t="s">
        <v>154</v>
      </c>
      <c r="C53" s="87" t="s">
        <v>139</v>
      </c>
      <c r="D53" s="87" t="s">
        <v>200</v>
      </c>
      <c r="E53" s="147"/>
      <c r="F53" s="86">
        <f t="shared" si="1"/>
        <v>3</v>
      </c>
      <c r="J53" s="97"/>
      <c r="K53" s="97"/>
      <c r="L53" s="97"/>
    </row>
    <row r="54" spans="1:12" ht="14.45" customHeight="1">
      <c r="A54" s="90">
        <v>0.47222222222228799</v>
      </c>
      <c r="B54" s="91" t="s">
        <v>179</v>
      </c>
      <c r="C54" s="87" t="s">
        <v>140</v>
      </c>
      <c r="D54" s="87" t="s">
        <v>207</v>
      </c>
      <c r="E54" s="92" t="s">
        <v>138</v>
      </c>
      <c r="F54" s="86">
        <f t="shared" si="1"/>
        <v>4</v>
      </c>
      <c r="J54" s="97"/>
      <c r="K54" s="97"/>
      <c r="L54" s="97"/>
    </row>
    <row r="55" spans="1:12" ht="14.45" customHeight="1">
      <c r="A55" s="90">
        <v>0.47916666666673602</v>
      </c>
      <c r="B55" s="91" t="s">
        <v>234</v>
      </c>
      <c r="C55" s="87" t="s">
        <v>237</v>
      </c>
      <c r="D55" s="87" t="s">
        <v>239</v>
      </c>
      <c r="E55" s="92" t="s">
        <v>238</v>
      </c>
      <c r="F55" s="86">
        <f t="shared" si="1"/>
        <v>4</v>
      </c>
      <c r="J55" s="97"/>
      <c r="K55" s="97"/>
      <c r="L55" s="97"/>
    </row>
    <row r="56" spans="1:12" ht="14.45" customHeight="1">
      <c r="A56" s="90">
        <v>0.48611111111118499</v>
      </c>
      <c r="B56" s="91" t="s">
        <v>162</v>
      </c>
      <c r="C56" s="87" t="s">
        <v>194</v>
      </c>
      <c r="D56" s="87" t="s">
        <v>205</v>
      </c>
      <c r="E56" s="92" t="s">
        <v>155</v>
      </c>
      <c r="F56" s="86">
        <f t="shared" si="1"/>
        <v>4</v>
      </c>
      <c r="J56" s="97"/>
      <c r="K56" s="97"/>
      <c r="L56" s="97"/>
    </row>
    <row r="57" spans="1:12" ht="14.45" customHeight="1">
      <c r="A57" s="90">
        <v>0.49305555555563302</v>
      </c>
      <c r="B57" s="91" t="s">
        <v>202</v>
      </c>
      <c r="C57" s="87" t="s">
        <v>177</v>
      </c>
      <c r="D57" s="166" t="s">
        <v>167</v>
      </c>
      <c r="E57" s="92" t="s">
        <v>150</v>
      </c>
      <c r="F57" s="86">
        <v>3</v>
      </c>
      <c r="J57" s="97"/>
      <c r="K57" s="97"/>
      <c r="L57" s="97"/>
    </row>
    <row r="58" spans="1:12" ht="14.45" customHeight="1">
      <c r="A58" s="90">
        <v>0.50000000000008105</v>
      </c>
      <c r="B58" s="91" t="s">
        <v>279</v>
      </c>
      <c r="C58" s="87" t="s">
        <v>164</v>
      </c>
      <c r="D58" s="87" t="s">
        <v>280</v>
      </c>
      <c r="E58" s="92"/>
      <c r="F58" s="86">
        <f t="shared" si="1"/>
        <v>3</v>
      </c>
      <c r="J58" s="97"/>
      <c r="K58" s="97"/>
      <c r="L58" s="97"/>
    </row>
    <row r="59" spans="1:12" ht="14.45" customHeight="1">
      <c r="A59" s="90">
        <v>0.50694444444453002</v>
      </c>
      <c r="B59" s="91" t="s">
        <v>230</v>
      </c>
      <c r="C59" s="166" t="s">
        <v>281</v>
      </c>
      <c r="D59" s="87" t="s">
        <v>227</v>
      </c>
      <c r="E59" s="92" t="s">
        <v>218</v>
      </c>
      <c r="F59" s="86">
        <v>3</v>
      </c>
      <c r="J59" s="97"/>
      <c r="K59" s="97"/>
      <c r="L59" s="97"/>
    </row>
    <row r="60" spans="1:12" ht="14.45" customHeight="1">
      <c r="A60" s="90">
        <v>0.51388888888897799</v>
      </c>
      <c r="B60" s="91" t="s">
        <v>168</v>
      </c>
      <c r="C60" s="87" t="s">
        <v>145</v>
      </c>
      <c r="D60" s="87" t="s">
        <v>166</v>
      </c>
      <c r="E60" s="92" t="s">
        <v>219</v>
      </c>
      <c r="F60" s="86">
        <f t="shared" si="1"/>
        <v>4</v>
      </c>
      <c r="J60" s="97"/>
      <c r="K60" s="97"/>
      <c r="L60" s="97"/>
    </row>
    <row r="61" spans="1:12" ht="14.45" customHeight="1">
      <c r="A61" s="90">
        <v>0.52083333333342596</v>
      </c>
      <c r="B61" s="91" t="s">
        <v>241</v>
      </c>
      <c r="C61" s="87" t="s">
        <v>191</v>
      </c>
      <c r="D61" s="87" t="s">
        <v>224</v>
      </c>
      <c r="E61" s="92" t="s">
        <v>193</v>
      </c>
      <c r="F61" s="86">
        <f t="shared" si="1"/>
        <v>4</v>
      </c>
      <c r="J61" s="97"/>
      <c r="K61" s="97"/>
      <c r="L61" s="97"/>
    </row>
    <row r="62" spans="1:12" ht="14.45" customHeight="1" thickBot="1">
      <c r="A62" s="90">
        <v>0.52777777777787505</v>
      </c>
      <c r="B62" s="91" t="s">
        <v>197</v>
      </c>
      <c r="C62" s="87" t="s">
        <v>204</v>
      </c>
      <c r="D62" s="87" t="s">
        <v>203</v>
      </c>
      <c r="E62" s="92" t="s">
        <v>192</v>
      </c>
      <c r="F62" s="86">
        <f t="shared" si="1"/>
        <v>4</v>
      </c>
      <c r="J62" s="97"/>
      <c r="K62" s="97"/>
      <c r="L62" s="97"/>
    </row>
    <row r="63" spans="1:12" ht="14.45" customHeight="1" thickBot="1">
      <c r="A63" s="148">
        <v>0.53472222222232302</v>
      </c>
      <c r="B63" s="167" t="s">
        <v>214</v>
      </c>
      <c r="C63" s="94" t="s">
        <v>209</v>
      </c>
      <c r="D63" s="94" t="s">
        <v>174</v>
      </c>
      <c r="E63" s="95"/>
      <c r="F63" s="86">
        <v>2</v>
      </c>
      <c r="G63" s="96">
        <f>SUM(F40:F63)</f>
        <v>74</v>
      </c>
    </row>
  </sheetData>
  <sortState xmlns:xlrd2="http://schemas.microsoft.com/office/spreadsheetml/2017/richdata2" ref="I21:J39">
    <sortCondition ref="I21:I39"/>
  </sortState>
  <mergeCells count="14">
    <mergeCell ref="A38:E38"/>
    <mergeCell ref="A39:E39"/>
    <mergeCell ref="A7:E7"/>
    <mergeCell ref="A33:E33"/>
    <mergeCell ref="A34:E34"/>
    <mergeCell ref="A35:E35"/>
    <mergeCell ref="A36:E36"/>
    <mergeCell ref="A37:E37"/>
    <mergeCell ref="A1:E1"/>
    <mergeCell ref="A2:E2"/>
    <mergeCell ref="A3:E3"/>
    <mergeCell ref="A4:E4"/>
    <mergeCell ref="A5:E5"/>
    <mergeCell ref="A6:E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CAB Hasta 9,9</vt:lpstr>
      <vt:lpstr>CAB 10-16,9</vt:lpstr>
      <vt:lpstr>CAB 17-24,9</vt:lpstr>
      <vt:lpstr>CAB 25 Al Max</vt:lpstr>
      <vt:lpstr>DAM</vt:lpstr>
      <vt:lpstr>SIN VENTAJA DAMAS Y CABALLEROS</vt:lpstr>
      <vt:lpstr>TODOS NETO</vt:lpstr>
      <vt:lpstr>HORARIOS SABADO</vt:lpstr>
      <vt:lpstr>HORARIOS DOMINGO</vt:lpstr>
      <vt:lpstr>CUADRO DE GANADORES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2024-05-20T12:56:53Z</cp:lastPrinted>
  <dcterms:created xsi:type="dcterms:W3CDTF">2000-04-30T13:23:02Z</dcterms:created>
  <dcterms:modified xsi:type="dcterms:W3CDTF">2024-05-26T20:55:38Z</dcterms:modified>
</cp:coreProperties>
</file>